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8680" yWindow="-120" windowWidth="29040" windowHeight="16440" activeTab="2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25725"/>
</workbook>
</file>

<file path=xl/calcChain.xml><?xml version="1.0" encoding="utf-8"?>
<calcChain xmlns="http://schemas.openxmlformats.org/spreadsheetml/2006/main">
  <c r="C9" i="3"/>
  <c r="H537" i="2"/>
  <c r="G536"/>
  <c r="E536"/>
  <c r="G535"/>
  <c r="E535"/>
  <c r="G532"/>
  <c r="E532"/>
  <c r="G530"/>
  <c r="E530"/>
  <c r="G529"/>
  <c r="E529"/>
  <c r="G527"/>
  <c r="E527"/>
  <c r="H527" s="1"/>
  <c r="G525"/>
  <c r="E525"/>
  <c r="G524"/>
  <c r="E524"/>
  <c r="G522"/>
  <c r="E522"/>
  <c r="G521"/>
  <c r="E521"/>
  <c r="G520"/>
  <c r="E520"/>
  <c r="G519"/>
  <c r="E519"/>
  <c r="G518"/>
  <c r="E518"/>
  <c r="G517"/>
  <c r="E517"/>
  <c r="G516"/>
  <c r="E516"/>
  <c r="G515"/>
  <c r="E515"/>
  <c r="G514"/>
  <c r="E514"/>
  <c r="G513"/>
  <c r="E513"/>
  <c r="G512"/>
  <c r="E512"/>
  <c r="G511"/>
  <c r="E511"/>
  <c r="G510"/>
  <c r="E510"/>
  <c r="G509"/>
  <c r="E509"/>
  <c r="G508"/>
  <c r="E508"/>
  <c r="G506"/>
  <c r="E506"/>
  <c r="G503"/>
  <c r="E503"/>
  <c r="G501"/>
  <c r="E501"/>
  <c r="G500"/>
  <c r="G538" s="1"/>
  <c r="C49" i="3" s="1"/>
  <c r="E500" i="2"/>
  <c r="H496"/>
  <c r="G494"/>
  <c r="E494"/>
  <c r="H494" s="1"/>
  <c r="G492"/>
  <c r="E492"/>
  <c r="G490"/>
  <c r="E490"/>
  <c r="H490" s="1"/>
  <c r="G488"/>
  <c r="E488"/>
  <c r="G486"/>
  <c r="E486"/>
  <c r="H486" s="1"/>
  <c r="G484"/>
  <c r="G495" s="1"/>
  <c r="C48" i="3" s="1"/>
  <c r="E484" i="2"/>
  <c r="H480"/>
  <c r="G479"/>
  <c r="E479"/>
  <c r="G478"/>
  <c r="E478"/>
  <c r="G475"/>
  <c r="E475"/>
  <c r="G473"/>
  <c r="E473"/>
  <c r="G471"/>
  <c r="E471"/>
  <c r="G470"/>
  <c r="E470"/>
  <c r="G469"/>
  <c r="E469"/>
  <c r="G468"/>
  <c r="E468"/>
  <c r="G467"/>
  <c r="E467"/>
  <c r="G466"/>
  <c r="E466"/>
  <c r="G465"/>
  <c r="E465"/>
  <c r="G463"/>
  <c r="E463"/>
  <c r="G462"/>
  <c r="E462"/>
  <c r="G461"/>
  <c r="E461"/>
  <c r="H460"/>
  <c r="H458"/>
  <c r="G457"/>
  <c r="E457"/>
  <c r="G456"/>
  <c r="E456"/>
  <c r="H456" s="1"/>
  <c r="G454"/>
  <c r="E454"/>
  <c r="G453"/>
  <c r="E453"/>
  <c r="G452"/>
  <c r="E452"/>
  <c r="G451"/>
  <c r="E451"/>
  <c r="G450"/>
  <c r="E450"/>
  <c r="G448"/>
  <c r="E448"/>
  <c r="G447"/>
  <c r="E447"/>
  <c r="G446"/>
  <c r="E446"/>
  <c r="G445"/>
  <c r="E445"/>
  <c r="G444"/>
  <c r="E444"/>
  <c r="G443"/>
  <c r="E443"/>
  <c r="G440"/>
  <c r="E440"/>
  <c r="G439"/>
  <c r="E439"/>
  <c r="G438"/>
  <c r="E438"/>
  <c r="G437"/>
  <c r="E437"/>
  <c r="G436"/>
  <c r="E436"/>
  <c r="G434"/>
  <c r="E434"/>
  <c r="G433"/>
  <c r="E433"/>
  <c r="G432"/>
  <c r="E432"/>
  <c r="G431"/>
  <c r="E431"/>
  <c r="G430"/>
  <c r="E430"/>
  <c r="G429"/>
  <c r="E429"/>
  <c r="G428"/>
  <c r="E428"/>
  <c r="G427"/>
  <c r="E427"/>
  <c r="G426"/>
  <c r="E426"/>
  <c r="G425"/>
  <c r="E425"/>
  <c r="G424"/>
  <c r="E424"/>
  <c r="G423"/>
  <c r="E423"/>
  <c r="G421"/>
  <c r="E421"/>
  <c r="G420"/>
  <c r="E420"/>
  <c r="G419"/>
  <c r="E419"/>
  <c r="G418"/>
  <c r="E418"/>
  <c r="G417"/>
  <c r="E417"/>
  <c r="G416"/>
  <c r="E416"/>
  <c r="G414"/>
  <c r="E414"/>
  <c r="G413"/>
  <c r="E413"/>
  <c r="G412"/>
  <c r="E412"/>
  <c r="G410"/>
  <c r="E410"/>
  <c r="G409"/>
  <c r="E409"/>
  <c r="G408"/>
  <c r="G459" s="1"/>
  <c r="C47" i="3" s="1"/>
  <c r="E408" i="2"/>
  <c r="H404"/>
  <c r="G403"/>
  <c r="E403"/>
  <c r="G402"/>
  <c r="E402"/>
  <c r="G401"/>
  <c r="E401"/>
  <c r="G400"/>
  <c r="E400"/>
  <c r="G399"/>
  <c r="E399"/>
  <c r="G398"/>
  <c r="E398"/>
  <c r="G397"/>
  <c r="E397"/>
  <c r="G396"/>
  <c r="E396"/>
  <c r="G395"/>
  <c r="E395"/>
  <c r="G394"/>
  <c r="E394"/>
  <c r="G393"/>
  <c r="E393"/>
  <c r="G392"/>
  <c r="E392"/>
  <c r="G391"/>
  <c r="E391"/>
  <c r="G390"/>
  <c r="E390"/>
  <c r="G389"/>
  <c r="E389"/>
  <c r="H389" s="1"/>
  <c r="G388"/>
  <c r="E388"/>
  <c r="G387"/>
  <c r="E387"/>
  <c r="H387" s="1"/>
  <c r="G386"/>
  <c r="E386"/>
  <c r="G385"/>
  <c r="E385"/>
  <c r="H385" s="1"/>
  <c r="G384"/>
  <c r="E384"/>
  <c r="G383"/>
  <c r="E383"/>
  <c r="G382"/>
  <c r="E382"/>
  <c r="G381"/>
  <c r="E381"/>
  <c r="G380"/>
  <c r="E380"/>
  <c r="G379"/>
  <c r="E379"/>
  <c r="G378"/>
  <c r="E378"/>
  <c r="G377"/>
  <c r="E377"/>
  <c r="G376"/>
  <c r="E376"/>
  <c r="G375"/>
  <c r="E375"/>
  <c r="G374"/>
  <c r="E374"/>
  <c r="G373"/>
  <c r="E373"/>
  <c r="E405" s="1"/>
  <c r="B46" i="3" s="1"/>
  <c r="H372" i="2"/>
  <c r="H369"/>
  <c r="G368"/>
  <c r="E368"/>
  <c r="G367"/>
  <c r="E367"/>
  <c r="G366"/>
  <c r="E366"/>
  <c r="G365"/>
  <c r="E365"/>
  <c r="G364"/>
  <c r="E364"/>
  <c r="G363"/>
  <c r="E363"/>
  <c r="G362"/>
  <c r="E362"/>
  <c r="G361"/>
  <c r="E361"/>
  <c r="G360"/>
  <c r="E360"/>
  <c r="G359"/>
  <c r="E359"/>
  <c r="G358"/>
  <c r="E358"/>
  <c r="G357"/>
  <c r="E357"/>
  <c r="G356"/>
  <c r="E356"/>
  <c r="G355"/>
  <c r="E355"/>
  <c r="G354"/>
  <c r="E354"/>
  <c r="G353"/>
  <c r="E353"/>
  <c r="G352"/>
  <c r="E352"/>
  <c r="G351"/>
  <c r="E351"/>
  <c r="G350"/>
  <c r="E350"/>
  <c r="G349"/>
  <c r="E349"/>
  <c r="G348"/>
  <c r="E348"/>
  <c r="E370" s="1"/>
  <c r="B45" i="3" s="1"/>
  <c r="H345" i="2"/>
  <c r="G344"/>
  <c r="E344"/>
  <c r="G343"/>
  <c r="E343"/>
  <c r="G342"/>
  <c r="E342"/>
  <c r="G341"/>
  <c r="E341"/>
  <c r="G340"/>
  <c r="E340"/>
  <c r="G339"/>
  <c r="E339"/>
  <c r="G338"/>
  <c r="E338"/>
  <c r="G337"/>
  <c r="E337"/>
  <c r="G336"/>
  <c r="E336"/>
  <c r="G335"/>
  <c r="E335"/>
  <c r="G334"/>
  <c r="E334"/>
  <c r="G333"/>
  <c r="E333"/>
  <c r="G332"/>
  <c r="E332"/>
  <c r="G331"/>
  <c r="E331"/>
  <c r="G330"/>
  <c r="E330"/>
  <c r="G329"/>
  <c r="E329"/>
  <c r="G328"/>
  <c r="E328"/>
  <c r="G327"/>
  <c r="E327"/>
  <c r="G326"/>
  <c r="E326"/>
  <c r="G324"/>
  <c r="E324"/>
  <c r="G323"/>
  <c r="E323"/>
  <c r="G321"/>
  <c r="E321"/>
  <c r="G319"/>
  <c r="E319"/>
  <c r="G317"/>
  <c r="E317"/>
  <c r="G316"/>
  <c r="E316"/>
  <c r="H313"/>
  <c r="G310"/>
  <c r="G309"/>
  <c r="G308"/>
  <c r="G307"/>
  <c r="G306"/>
  <c r="G305"/>
  <c r="G304"/>
  <c r="G303"/>
  <c r="G302"/>
  <c r="G301"/>
  <c r="G300"/>
  <c r="G299"/>
  <c r="G298"/>
  <c r="G297"/>
  <c r="H295"/>
  <c r="G293"/>
  <c r="G294" s="1"/>
  <c r="C41" i="3" s="1"/>
  <c r="E293" i="2"/>
  <c r="H290"/>
  <c r="G289"/>
  <c r="G291" s="1"/>
  <c r="C40" i="3" s="1"/>
  <c r="E289" i="2"/>
  <c r="E291" s="1"/>
  <c r="B40" i="3" s="1"/>
  <c r="G286" i="2"/>
  <c r="E286"/>
  <c r="G285"/>
  <c r="E285"/>
  <c r="G284"/>
  <c r="E284"/>
  <c r="H281"/>
  <c r="G280"/>
  <c r="E280"/>
  <c r="G279"/>
  <c r="E279"/>
  <c r="G278"/>
  <c r="E278"/>
  <c r="G277"/>
  <c r="E277"/>
  <c r="G276"/>
  <c r="E276"/>
  <c r="G275"/>
  <c r="E275"/>
  <c r="G274"/>
  <c r="E274"/>
  <c r="G273"/>
  <c r="E273"/>
  <c r="H270"/>
  <c r="G269"/>
  <c r="E269"/>
  <c r="G268"/>
  <c r="E268"/>
  <c r="G267"/>
  <c r="E267"/>
  <c r="G266"/>
  <c r="E266"/>
  <c r="G265"/>
  <c r="E265"/>
  <c r="G264"/>
  <c r="E264"/>
  <c r="G263"/>
  <c r="E263"/>
  <c r="G262"/>
  <c r="E262"/>
  <c r="G261"/>
  <c r="E261"/>
  <c r="G260"/>
  <c r="E260"/>
  <c r="G259"/>
  <c r="E259"/>
  <c r="G258"/>
  <c r="E258"/>
  <c r="G257"/>
  <c r="E257"/>
  <c r="G256"/>
  <c r="E256"/>
  <c r="G255"/>
  <c r="E255"/>
  <c r="G254"/>
  <c r="E254"/>
  <c r="G253"/>
  <c r="E253"/>
  <c r="H250"/>
  <c r="G249"/>
  <c r="E249"/>
  <c r="G248"/>
  <c r="E248"/>
  <c r="G247"/>
  <c r="E247"/>
  <c r="G246"/>
  <c r="E246"/>
  <c r="G245"/>
  <c r="E245"/>
  <c r="G244"/>
  <c r="E244"/>
  <c r="G243"/>
  <c r="E243"/>
  <c r="G242"/>
  <c r="E242"/>
  <c r="G241"/>
  <c r="E241"/>
  <c r="G240"/>
  <c r="E240"/>
  <c r="G239"/>
  <c r="E239"/>
  <c r="G238"/>
  <c r="E238"/>
  <c r="G237"/>
  <c r="E237"/>
  <c r="G236"/>
  <c r="E236"/>
  <c r="G235"/>
  <c r="E235"/>
  <c r="G234"/>
  <c r="E234"/>
  <c r="G233"/>
  <c r="E233"/>
  <c r="G232"/>
  <c r="E232"/>
  <c r="G231"/>
  <c r="E231"/>
  <c r="G230"/>
  <c r="E230"/>
  <c r="G229"/>
  <c r="E229"/>
  <c r="G228"/>
  <c r="E228"/>
  <c r="G227"/>
  <c r="E227"/>
  <c r="G226"/>
  <c r="E226"/>
  <c r="G225"/>
  <c r="E225"/>
  <c r="G224"/>
  <c r="E224"/>
  <c r="G223"/>
  <c r="G251" s="1"/>
  <c r="C36" i="3" s="1"/>
  <c r="E223" i="2"/>
  <c r="H220"/>
  <c r="G219"/>
  <c r="E219"/>
  <c r="G218"/>
  <c r="E218"/>
  <c r="G217"/>
  <c r="E217"/>
  <c r="G216"/>
  <c r="E216"/>
  <c r="G215"/>
  <c r="E215"/>
  <c r="G214"/>
  <c r="E214"/>
  <c r="G213"/>
  <c r="E213"/>
  <c r="G212"/>
  <c r="E212"/>
  <c r="G211"/>
  <c r="E211"/>
  <c r="G210"/>
  <c r="E210"/>
  <c r="G209"/>
  <c r="E209"/>
  <c r="G208"/>
  <c r="E208"/>
  <c r="G207"/>
  <c r="E207"/>
  <c r="G206"/>
  <c r="E206"/>
  <c r="G205"/>
  <c r="E205"/>
  <c r="G204"/>
  <c r="E204"/>
  <c r="G203"/>
  <c r="E203"/>
  <c r="G202"/>
  <c r="E202"/>
  <c r="H199"/>
  <c r="G198"/>
  <c r="E198"/>
  <c r="G197"/>
  <c r="E197"/>
  <c r="G196"/>
  <c r="E196"/>
  <c r="G195"/>
  <c r="E195"/>
  <c r="G194"/>
  <c r="E194"/>
  <c r="G193"/>
  <c r="E193"/>
  <c r="G192"/>
  <c r="E192"/>
  <c r="G191"/>
  <c r="E191"/>
  <c r="G190"/>
  <c r="E190"/>
  <c r="G189"/>
  <c r="E189"/>
  <c r="G188"/>
  <c r="E188"/>
  <c r="G187"/>
  <c r="E187"/>
  <c r="G186"/>
  <c r="E186"/>
  <c r="G185"/>
  <c r="E185"/>
  <c r="G184"/>
  <c r="E184"/>
  <c r="G183"/>
  <c r="E183"/>
  <c r="G182"/>
  <c r="E182"/>
  <c r="G181"/>
  <c r="E181"/>
  <c r="G180"/>
  <c r="E180"/>
  <c r="G179"/>
  <c r="E179"/>
  <c r="G178"/>
  <c r="E178"/>
  <c r="G177"/>
  <c r="E177"/>
  <c r="E200" s="1"/>
  <c r="B34" i="3" s="1"/>
  <c r="H174" i="2"/>
  <c r="G173"/>
  <c r="E173"/>
  <c r="G172"/>
  <c r="E172"/>
  <c r="G171"/>
  <c r="E171"/>
  <c r="G170"/>
  <c r="E170"/>
  <c r="G169"/>
  <c r="E169"/>
  <c r="G168"/>
  <c r="E168"/>
  <c r="G167"/>
  <c r="E167"/>
  <c r="H164"/>
  <c r="G163"/>
  <c r="E163"/>
  <c r="G162"/>
  <c r="E162"/>
  <c r="G161"/>
  <c r="E161"/>
  <c r="G160"/>
  <c r="E160"/>
  <c r="G159"/>
  <c r="E159"/>
  <c r="G158"/>
  <c r="E158"/>
  <c r="G157"/>
  <c r="E157"/>
  <c r="G156"/>
  <c r="E156"/>
  <c r="G155"/>
  <c r="E155"/>
  <c r="G154"/>
  <c r="E154"/>
  <c r="G153"/>
  <c r="E153"/>
  <c r="G152"/>
  <c r="E152"/>
  <c r="G151"/>
  <c r="E151"/>
  <c r="G150"/>
  <c r="E150"/>
  <c r="G149"/>
  <c r="E149"/>
  <c r="G148"/>
  <c r="E148"/>
  <c r="G147"/>
  <c r="G165" s="1"/>
  <c r="C32" i="3" s="1"/>
  <c r="E147" i="2"/>
  <c r="G144"/>
  <c r="E144"/>
  <c r="G143"/>
  <c r="E143"/>
  <c r="G142"/>
  <c r="E142"/>
  <c r="G141"/>
  <c r="E141"/>
  <c r="G140"/>
  <c r="E140"/>
  <c r="G139"/>
  <c r="E139"/>
  <c r="G138"/>
  <c r="E138"/>
  <c r="G137"/>
  <c r="E137"/>
  <c r="G136"/>
  <c r="E136"/>
  <c r="H133"/>
  <c r="G132"/>
  <c r="E132"/>
  <c r="G131"/>
  <c r="E131"/>
  <c r="G130"/>
  <c r="E130"/>
  <c r="G129"/>
  <c r="E129"/>
  <c r="G128"/>
  <c r="E128"/>
  <c r="G127"/>
  <c r="E127"/>
  <c r="G126"/>
  <c r="E126"/>
  <c r="G125"/>
  <c r="E125"/>
  <c r="G124"/>
  <c r="E124"/>
  <c r="G123"/>
  <c r="E123"/>
  <c r="G122"/>
  <c r="E122"/>
  <c r="G121"/>
  <c r="E121"/>
  <c r="G120"/>
  <c r="E120"/>
  <c r="G119"/>
  <c r="E119"/>
  <c r="G118"/>
  <c r="E118"/>
  <c r="G117"/>
  <c r="E117"/>
  <c r="G116"/>
  <c r="E116"/>
  <c r="G115"/>
  <c r="E115"/>
  <c r="G114"/>
  <c r="E114"/>
  <c r="G113"/>
  <c r="E113"/>
  <c r="G112"/>
  <c r="E112"/>
  <c r="G111"/>
  <c r="E111"/>
  <c r="G110"/>
  <c r="E110"/>
  <c r="G109"/>
  <c r="E109"/>
  <c r="G108"/>
  <c r="E108"/>
  <c r="G107"/>
  <c r="E107"/>
  <c r="G106"/>
  <c r="E106"/>
  <c r="G105"/>
  <c r="G134" s="1"/>
  <c r="C30" i="3" s="1"/>
  <c r="E105" i="2"/>
  <c r="E134" s="1"/>
  <c r="B30" i="3" s="1"/>
  <c r="H102" i="2"/>
  <c r="G101"/>
  <c r="E101"/>
  <c r="G100"/>
  <c r="E100"/>
  <c r="G99"/>
  <c r="E99"/>
  <c r="G98"/>
  <c r="E98"/>
  <c r="G97"/>
  <c r="E97"/>
  <c r="G96"/>
  <c r="E96"/>
  <c r="G95"/>
  <c r="E95"/>
  <c r="G94"/>
  <c r="E94"/>
  <c r="G93"/>
  <c r="E93"/>
  <c r="G92"/>
  <c r="E92"/>
  <c r="G91"/>
  <c r="E91"/>
  <c r="G90"/>
  <c r="E90"/>
  <c r="G89"/>
  <c r="E89"/>
  <c r="G88"/>
  <c r="E88"/>
  <c r="G87"/>
  <c r="E87"/>
  <c r="G86"/>
  <c r="E86"/>
  <c r="G85"/>
  <c r="E85"/>
  <c r="G84"/>
  <c r="E84"/>
  <c r="G83"/>
  <c r="E83"/>
  <c r="G82"/>
  <c r="E82"/>
  <c r="G81"/>
  <c r="E81"/>
  <c r="G80"/>
  <c r="E80"/>
  <c r="G79"/>
  <c r="E79"/>
  <c r="G78"/>
  <c r="E78"/>
  <c r="G77"/>
  <c r="E77"/>
  <c r="E103" s="1"/>
  <c r="B29" i="3" s="1"/>
  <c r="H74" i="2"/>
  <c r="G73"/>
  <c r="E73"/>
  <c r="G72"/>
  <c r="E72"/>
  <c r="G71"/>
  <c r="E71"/>
  <c r="G70"/>
  <c r="E70"/>
  <c r="G69"/>
  <c r="E69"/>
  <c r="G68"/>
  <c r="E68"/>
  <c r="G67"/>
  <c r="E67"/>
  <c r="G66"/>
  <c r="E66"/>
  <c r="G65"/>
  <c r="E65"/>
  <c r="G64"/>
  <c r="E64"/>
  <c r="G63"/>
  <c r="E63"/>
  <c r="G62"/>
  <c r="E62"/>
  <c r="H59"/>
  <c r="G58"/>
  <c r="E58"/>
  <c r="G57"/>
  <c r="E57"/>
  <c r="G56"/>
  <c r="E56"/>
  <c r="G55"/>
  <c r="E55"/>
  <c r="G54"/>
  <c r="E54"/>
  <c r="G53"/>
  <c r="E53"/>
  <c r="G52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41"/>
  <c r="E41"/>
  <c r="G40"/>
  <c r="E40"/>
  <c r="G39"/>
  <c r="E39"/>
  <c r="G38"/>
  <c r="E38"/>
  <c r="G37"/>
  <c r="E37"/>
  <c r="G36"/>
  <c r="E36"/>
  <c r="G35"/>
  <c r="E35"/>
  <c r="G34"/>
  <c r="E34"/>
  <c r="G33"/>
  <c r="E33"/>
  <c r="G32"/>
  <c r="E32"/>
  <c r="G31"/>
  <c r="E31"/>
  <c r="G30"/>
  <c r="E30"/>
  <c r="G29"/>
  <c r="E29"/>
  <c r="G28"/>
  <c r="E28"/>
  <c r="G27"/>
  <c r="E27"/>
  <c r="G26"/>
  <c r="E26"/>
  <c r="G25"/>
  <c r="E25"/>
  <c r="G24"/>
  <c r="E24"/>
  <c r="G23"/>
  <c r="E23"/>
  <c r="G22"/>
  <c r="E22"/>
  <c r="G21"/>
  <c r="E21"/>
  <c r="G20"/>
  <c r="E20"/>
  <c r="G19"/>
  <c r="E19"/>
  <c r="G18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7"/>
  <c r="E7"/>
  <c r="G6"/>
  <c r="E6"/>
  <c r="G5"/>
  <c r="E5"/>
  <c r="G4"/>
  <c r="E4"/>
  <c r="G3"/>
  <c r="E3"/>
  <c r="G60" l="1"/>
  <c r="C27" i="3" s="1"/>
  <c r="G75" i="2"/>
  <c r="C28" i="3" s="1"/>
  <c r="E145" i="2"/>
  <c r="B31" i="3" s="1"/>
  <c r="G103" i="2"/>
  <c r="C29" i="3" s="1"/>
  <c r="G145" i="2"/>
  <c r="C31" i="3" s="1"/>
  <c r="E175" i="2"/>
  <c r="B33" i="3" s="1"/>
  <c r="G200" i="2"/>
  <c r="C34" i="3" s="1"/>
  <c r="E221" i="2"/>
  <c r="B35" i="3" s="1"/>
  <c r="E271" i="2"/>
  <c r="B37" i="3" s="1"/>
  <c r="G282" i="2"/>
  <c r="C38" i="3" s="1"/>
  <c r="E346" i="2"/>
  <c r="B44" i="3" s="1"/>
  <c r="G370" i="2"/>
  <c r="C45" i="3" s="1"/>
  <c r="E165" i="2"/>
  <c r="B32" i="3" s="1"/>
  <c r="G175" i="2"/>
  <c r="C33" i="3" s="1"/>
  <c r="G221" i="2"/>
  <c r="C35" i="3" s="1"/>
  <c r="E251" i="2"/>
  <c r="B36" i="3" s="1"/>
  <c r="G287" i="2"/>
  <c r="C39" i="3" s="1"/>
  <c r="G481" i="2"/>
  <c r="C43" i="3" s="1"/>
  <c r="G346" i="2"/>
  <c r="C44" i="3" s="1"/>
  <c r="H384" i="2"/>
  <c r="H386"/>
  <c r="E495"/>
  <c r="H488"/>
  <c r="H492"/>
  <c r="H457"/>
  <c r="H529"/>
  <c r="H530"/>
  <c r="H532"/>
  <c r="H535"/>
  <c r="H536"/>
  <c r="H512"/>
  <c r="H513"/>
  <c r="H514"/>
  <c r="H515"/>
  <c r="H516"/>
  <c r="H517"/>
  <c r="H518"/>
  <c r="H519"/>
  <c r="H520"/>
  <c r="H521"/>
  <c r="H522"/>
  <c r="H524"/>
  <c r="H525"/>
  <c r="H500"/>
  <c r="H501"/>
  <c r="H503"/>
  <c r="H506"/>
  <c r="H508"/>
  <c r="H509"/>
  <c r="H510"/>
  <c r="H511"/>
  <c r="H473"/>
  <c r="H475"/>
  <c r="H478"/>
  <c r="H465"/>
  <c r="H466"/>
  <c r="H467"/>
  <c r="H468"/>
  <c r="H469"/>
  <c r="H470"/>
  <c r="H471"/>
  <c r="H461"/>
  <c r="H462"/>
  <c r="H463"/>
  <c r="H450"/>
  <c r="H451"/>
  <c r="H452"/>
  <c r="H453"/>
  <c r="H454"/>
  <c r="H443"/>
  <c r="H444"/>
  <c r="H445"/>
  <c r="H446"/>
  <c r="H447"/>
  <c r="H448"/>
  <c r="H439"/>
  <c r="H440"/>
  <c r="H408"/>
  <c r="H409"/>
  <c r="H410"/>
  <c r="H412"/>
  <c r="H413"/>
  <c r="H414"/>
  <c r="H416"/>
  <c r="H417"/>
  <c r="H418"/>
  <c r="H419"/>
  <c r="H420"/>
  <c r="H421"/>
  <c r="H423"/>
  <c r="H424"/>
  <c r="H425"/>
  <c r="H426"/>
  <c r="H427"/>
  <c r="H428"/>
  <c r="H429"/>
  <c r="H430"/>
  <c r="H431"/>
  <c r="H432"/>
  <c r="H433"/>
  <c r="H434"/>
  <c r="H436"/>
  <c r="H437"/>
  <c r="H438"/>
  <c r="H390"/>
  <c r="H391"/>
  <c r="H392"/>
  <c r="H393"/>
  <c r="H377"/>
  <c r="H378"/>
  <c r="H380"/>
  <c r="H381"/>
  <c r="H382"/>
  <c r="H383"/>
  <c r="H379"/>
  <c r="H374"/>
  <c r="H375"/>
  <c r="H376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17"/>
  <c r="H319"/>
  <c r="H321"/>
  <c r="H323"/>
  <c r="H324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4"/>
  <c r="H203"/>
  <c r="H204"/>
  <c r="H205"/>
  <c r="H206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48"/>
  <c r="H149"/>
  <c r="H150"/>
  <c r="H151"/>
  <c r="H152"/>
  <c r="H153"/>
  <c r="H154"/>
  <c r="H155"/>
  <c r="H156"/>
  <c r="H157"/>
  <c r="H158"/>
  <c r="H159"/>
  <c r="H160"/>
  <c r="H161"/>
  <c r="H162"/>
  <c r="H163"/>
  <c r="H137"/>
  <c r="H138"/>
  <c r="H139"/>
  <c r="H140"/>
  <c r="H141"/>
  <c r="H142"/>
  <c r="H143"/>
  <c r="H144"/>
  <c r="H106"/>
  <c r="H107"/>
  <c r="H108"/>
  <c r="H109"/>
  <c r="H110"/>
  <c r="H111"/>
  <c r="H112"/>
  <c r="H113"/>
  <c r="H114"/>
  <c r="H115"/>
  <c r="H116"/>
  <c r="H117"/>
  <c r="H118"/>
  <c r="H119"/>
  <c r="H120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62"/>
  <c r="H63"/>
  <c r="H64"/>
  <c r="H54"/>
  <c r="H55"/>
  <c r="H56"/>
  <c r="H57"/>
  <c r="H58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65"/>
  <c r="H66"/>
  <c r="H67"/>
  <c r="H68"/>
  <c r="H121"/>
  <c r="H122"/>
  <c r="H123"/>
  <c r="H124"/>
  <c r="H125"/>
  <c r="H207"/>
  <c r="H394"/>
  <c r="H96"/>
  <c r="H245"/>
  <c r="H246"/>
  <c r="H248"/>
  <c r="H249"/>
  <c r="H273"/>
  <c r="H275"/>
  <c r="H276"/>
  <c r="H277"/>
  <c r="H278"/>
  <c r="H279"/>
  <c r="H280"/>
  <c r="H293"/>
  <c r="H294" s="1"/>
  <c r="D309" s="1"/>
  <c r="E309" s="1"/>
  <c r="H309" s="1"/>
  <c r="G312"/>
  <c r="H327"/>
  <c r="H328"/>
  <c r="H329"/>
  <c r="H330"/>
  <c r="H331"/>
  <c r="H332"/>
  <c r="H333"/>
  <c r="H334"/>
  <c r="H97"/>
  <c r="H98"/>
  <c r="H99"/>
  <c r="H100"/>
  <c r="H101"/>
  <c r="E282"/>
  <c r="B38" i="3" s="1"/>
  <c r="H395" i="2"/>
  <c r="H396"/>
  <c r="H397"/>
  <c r="H398"/>
  <c r="H399"/>
  <c r="H400"/>
  <c r="H401"/>
  <c r="H402"/>
  <c r="H403"/>
  <c r="H69"/>
  <c r="H70"/>
  <c r="H71"/>
  <c r="H72"/>
  <c r="H73"/>
  <c r="H126"/>
  <c r="H127"/>
  <c r="H128"/>
  <c r="H129"/>
  <c r="H130"/>
  <c r="H131"/>
  <c r="H132"/>
  <c r="H168"/>
  <c r="H169"/>
  <c r="H170"/>
  <c r="H171"/>
  <c r="H172"/>
  <c r="H173"/>
  <c r="H208"/>
  <c r="H209"/>
  <c r="H210"/>
  <c r="H211"/>
  <c r="H212"/>
  <c r="H213"/>
  <c r="H214"/>
  <c r="H215"/>
  <c r="H216"/>
  <c r="H217"/>
  <c r="H218"/>
  <c r="H219"/>
  <c r="H255"/>
  <c r="H256"/>
  <c r="H257"/>
  <c r="H258"/>
  <c r="H259"/>
  <c r="H260"/>
  <c r="H261"/>
  <c r="H262"/>
  <c r="H263"/>
  <c r="H264"/>
  <c r="H265"/>
  <c r="H266"/>
  <c r="H267"/>
  <c r="H268"/>
  <c r="H269"/>
  <c r="H284"/>
  <c r="E287"/>
  <c r="B39" i="3" s="1"/>
  <c r="H286" i="2"/>
  <c r="H335"/>
  <c r="H336"/>
  <c r="H337"/>
  <c r="H338"/>
  <c r="H339"/>
  <c r="H340"/>
  <c r="H341"/>
  <c r="H342"/>
  <c r="H343"/>
  <c r="H344"/>
  <c r="H479"/>
  <c r="E60"/>
  <c r="B27" i="3" s="1"/>
  <c r="E75" i="2"/>
  <c r="B28" i="3" s="1"/>
  <c r="H105" i="2"/>
  <c r="H136"/>
  <c r="H147"/>
  <c r="H165" s="1"/>
  <c r="D301" s="1"/>
  <c r="E301" s="1"/>
  <c r="H301" s="1"/>
  <c r="H177"/>
  <c r="H202"/>
  <c r="H223"/>
  <c r="H253"/>
  <c r="H77"/>
  <c r="H167"/>
  <c r="H243"/>
  <c r="H247"/>
  <c r="G271"/>
  <c r="C37" i="3" s="1"/>
  <c r="H254" i="2"/>
  <c r="H289"/>
  <c r="H291" s="1"/>
  <c r="D310" s="1"/>
  <c r="E310" s="1"/>
  <c r="H310" s="1"/>
  <c r="E294"/>
  <c r="B41" i="3" s="1"/>
  <c r="I5" i="2"/>
  <c r="I6" s="1"/>
  <c r="I7" s="1"/>
  <c r="I8" s="1"/>
  <c r="I1"/>
  <c r="I2" s="1"/>
  <c r="I3" s="1"/>
  <c r="I4" s="1"/>
  <c r="H316"/>
  <c r="H326"/>
  <c r="H346" s="1"/>
  <c r="G405"/>
  <c r="C46" i="3" s="1"/>
  <c r="H388" i="2"/>
  <c r="B48" i="3"/>
  <c r="C10"/>
  <c r="C11" s="1"/>
  <c r="H274" i="2"/>
  <c r="H285"/>
  <c r="C42" i="3"/>
  <c r="C6"/>
  <c r="H348" i="2"/>
  <c r="H373"/>
  <c r="E459"/>
  <c r="B47" i="3" s="1"/>
  <c r="H484" i="2"/>
  <c r="H495" s="1"/>
  <c r="E538"/>
  <c r="B49" i="3" s="1"/>
  <c r="H145" i="2" l="1"/>
  <c r="H405"/>
  <c r="H287"/>
  <c r="D308" s="1"/>
  <c r="E308" s="1"/>
  <c r="H308" s="1"/>
  <c r="H175"/>
  <c r="D302" s="1"/>
  <c r="E302" s="1"/>
  <c r="H302" s="1"/>
  <c r="H221"/>
  <c r="D304" s="1"/>
  <c r="E304" s="1"/>
  <c r="H304" s="1"/>
  <c r="H134"/>
  <c r="D300" s="1"/>
  <c r="E300" s="1"/>
  <c r="H300" s="1"/>
  <c r="H370"/>
  <c r="H282"/>
  <c r="D307" s="1"/>
  <c r="E307" s="1"/>
  <c r="H307" s="1"/>
  <c r="H538"/>
  <c r="H103"/>
  <c r="D299" s="1"/>
  <c r="E299" s="1"/>
  <c r="H299" s="1"/>
  <c r="H200"/>
  <c r="D303" s="1"/>
  <c r="E303" s="1"/>
  <c r="H303" s="1"/>
  <c r="H459"/>
  <c r="H60"/>
  <c r="H75"/>
  <c r="D298" s="1"/>
  <c r="E298" s="1"/>
  <c r="H298" s="1"/>
  <c r="H271"/>
  <c r="D306" s="1"/>
  <c r="E306" s="1"/>
  <c r="H306" s="1"/>
  <c r="H481"/>
  <c r="E481"/>
  <c r="C5" i="3" s="1"/>
  <c r="C8" s="1"/>
  <c r="H251" i="2"/>
  <c r="D305" s="1"/>
  <c r="E305" s="1"/>
  <c r="H305" s="1"/>
  <c r="B43" i="3"/>
  <c r="D297" i="2" l="1"/>
  <c r="E297" s="1"/>
  <c r="E312" l="1"/>
  <c r="H297"/>
  <c r="H312" s="1"/>
  <c r="B42" i="3" l="1"/>
  <c r="B3"/>
  <c r="C4" l="1"/>
  <c r="C7" s="1"/>
  <c r="C12" s="1"/>
  <c r="B4"/>
  <c r="B7" s="1"/>
  <c r="C15" l="1"/>
  <c r="B12"/>
  <c r="C20"/>
  <c r="C19"/>
  <c r="C21" l="1"/>
  <c r="C14"/>
  <c r="C13"/>
  <c r="C16" l="1"/>
  <c r="C22" s="1"/>
  <c r="C24" s="1"/>
</calcChain>
</file>

<file path=xl/sharedStrings.xml><?xml version="1.0" encoding="utf-8"?>
<sst xmlns="http://schemas.openxmlformats.org/spreadsheetml/2006/main" count="1193" uniqueCount="454">
  <si>
    <t>Název</t>
  </si>
  <si>
    <t>Hodnota</t>
  </si>
  <si>
    <t>Nadpis rekapitulace</t>
  </si>
  <si>
    <t>Seznam prací a dodávek elektrotechnických zařízení</t>
  </si>
  <si>
    <t>Akce</t>
  </si>
  <si>
    <t>SPORTOVNĚ REKREAČNÍ AREÁL VEJSPLACHY
KRYTÝ BAZÉN VČETNĚ INFRASTRUKTURY - 2.ETAPA - KRYTÝ BAZÉN</t>
  </si>
  <si>
    <t>Projekt</t>
  </si>
  <si>
    <t>SO 102 - KRYTÝ PLAVECKÝ BAZÉN
D.1.4.4 - SILNOPROUDÁ ELEKTROTECHNIKA v.č. BLESKOSVODU A UZEMNĚNÍ</t>
  </si>
  <si>
    <t>Investor</t>
  </si>
  <si>
    <t>MĚSTO VRCHLABÍ, Zámek č.p.1, 543 01 VRCHLABÍ</t>
  </si>
  <si>
    <t>Z. č.</t>
  </si>
  <si>
    <t>181566</t>
  </si>
  <si>
    <t>A. č.</t>
  </si>
  <si>
    <t>D1J-E-202</t>
  </si>
  <si>
    <t>Smlouva</t>
  </si>
  <si>
    <t/>
  </si>
  <si>
    <t>Vypracoval</t>
  </si>
  <si>
    <t>ING. VANŽURA</t>
  </si>
  <si>
    <t>Kontroloval</t>
  </si>
  <si>
    <t>Datum</t>
  </si>
  <si>
    <t>Zpracovatel</t>
  </si>
  <si>
    <t>CENTROPROJEKT GROUP a.s., Štefánikova 167, 760 01 Zlín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</si>
  <si>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</si>
  <si>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</si>
  <si>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</si>
  <si>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</si>
  <si>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</si>
  <si>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</si>
  <si>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</si>
  <si>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</si>
  <si>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</si>
  <si>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</si>
  <si>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</si>
  <si>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</si>
  <si>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</si>
  <si>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</si>
  <si>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</si>
  <si>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</si>
  <si>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</si>
  <si>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</si>
  <si>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</si>
  <si>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</si>
  <si>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</si>
  <si>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</si>
  <si>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</si>
  <si>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</si>
  <si>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</si>
  <si>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</si>
  <si>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</si>
  <si>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</si>
  <si>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</si>
  <si>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</si>
  <si>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</si>
  <si>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ROZVADĚČ RH</t>
  </si>
  <si>
    <t>Rozvaděč skříňový, 2000x800x400, jednokřídlé dveře, včetně montážní desky, čtyřbodový uzavírací mechanismus s výklopnou klikou, setava montážního materiálu, IP56</t>
  </si>
  <si>
    <t>ks</t>
  </si>
  <si>
    <t>Bočnice, 2000x400, RAL 7035, balení 1 pár (2ks)</t>
  </si>
  <si>
    <t>Podstavec , díl 400/100-(400x100) 1 sada</t>
  </si>
  <si>
    <t>Podstavec , díl 800/100-(800x100) 1 sada</t>
  </si>
  <si>
    <t>Sestavení skříně</t>
  </si>
  <si>
    <t>kpl</t>
  </si>
  <si>
    <t>Sběrnice Cu 520A, 20/10, 2, 4m</t>
  </si>
  <si>
    <t>Vypínač 3P, 630A, 25kA, velikost 3, možnost výbavy</t>
  </si>
  <si>
    <t>Spoušť vypínací, jistič/vypínač v.3-XA208-250AC/DC</t>
  </si>
  <si>
    <t>Zapínací a rozpínací kontakt k výkonovým jističům, 1/1, 4A, 230V</t>
  </si>
  <si>
    <t>Odpínač pojistkový, 3P, 100A, velikost C22x58mm</t>
  </si>
  <si>
    <t>Pojistka válcová, gG 22x58, 80A 500V</t>
  </si>
  <si>
    <t>Odpínač pojistkový, 63A/3P, rozměr 14x51mm</t>
  </si>
  <si>
    <t>Odpínač pojistkový, 63A/1P, rozměr 14x51mm,</t>
  </si>
  <si>
    <t>Pojistka válcová, gG, 14x51, 2A, 690V</t>
  </si>
  <si>
    <t>Pojistka válcová, gG 14x51, 6A 690V</t>
  </si>
  <si>
    <t>Jistič výkonový, 3P, 50kA A300A, tepelná spoušť, nastavitelný rozsah: 240÷300A</t>
  </si>
  <si>
    <t>Jistič výkonový, 3P, 50kA, VE250A, elektronická spoušť se zpožděním, nastavitelný rozsah: 125÷250A</t>
  </si>
  <si>
    <t>Rukojeť ovládací, černá/šedá, přímo na jiatič, uzamyk. v poloze 0</t>
  </si>
  <si>
    <t>Pohon motorový, 208-240AC, zapnutí/vypnutí a navtácení do nulové polohy trvalým nebo impulzním kontaktem, rychlost zapnutí do 60ms, pauza mezi vypnutím a zapnutím 3s</t>
  </si>
  <si>
    <t>Kontakt 1Z, zadní, svorka šroubová</t>
  </si>
  <si>
    <t>Kontakt 1R, zadní, svorka šroubová</t>
  </si>
  <si>
    <t>Jistič modulární B10/1, 10kA, 10A</t>
  </si>
  <si>
    <t>Jistič modulární B10/3, 10kA, 10A</t>
  </si>
  <si>
    <t>Jistič modulární B16/1, 10kA, 16A</t>
  </si>
  <si>
    <t>Jistič modulární B16/3, 10kA, 16A</t>
  </si>
  <si>
    <t>Jistič modulární B25/3, 10kA, 25A</t>
  </si>
  <si>
    <t>Jistič modulární B50/3, 10kA, 50A</t>
  </si>
  <si>
    <t>Jistič modulární B63/3, 10kA, 63A</t>
  </si>
  <si>
    <t>Jistič modulární C10/1, 10kA, 10A</t>
  </si>
  <si>
    <t>Stykač modulový 25A, 230VAC, 2Z, 1 modul</t>
  </si>
  <si>
    <t xml:space="preserve">Hodiny spínací ASTRO/1 TEXPRO, 1PK16A, denní a týdenní program, </t>
  </si>
  <si>
    <t>Vypínač 2Z, 16A na DIN lištu, 1-0-2</t>
  </si>
  <si>
    <t>Kombinovaný svodič bleskových proudů a přepětí typu 1 a 2, vhodné pro 3-fázový systém TN-C, instalace na vstupu do budovy, 75 kA (10/350), 180 kA (8/20)</t>
  </si>
  <si>
    <t>Analyzátor sítě, vestavné provedení, velikost 96x96mm, LCD, pro měření ve 4 kvadrantech, U (fázové, sdružené, min/max, vyšší harmonické ve fázích), proud (fázový a nulový, střední hodnota, celkový proud, vyšší harmonické), výkon (činný, jalový, zdánlivý, střední a max. hodnota), účiník, frekvence, provozní hodiny, činná energie, jalová energie</t>
  </si>
  <si>
    <t>Modul 2x impulzní výstup pro analyzátor sítě</t>
  </si>
  <si>
    <t>Modul M-Buspro analyzátor sítě</t>
  </si>
  <si>
    <t>Elektroměr digitální, 3f., 65A, 3x230/400V, T1, tř.p. 1, DIN, 8-LCD, 6mod.</t>
  </si>
  <si>
    <t>Elektroměr digitální, 3f., x/5A, 3x230/400V, 1T, tř.p.1, DIN, 8-LCD, 6mod.</t>
  </si>
  <si>
    <t>Transformátor měřící 150/5A, 20mm, 3VA, tř.0,5</t>
  </si>
  <si>
    <t>Transformátor měřící 250/5A, 20mm, 3VA,tř.0,5</t>
  </si>
  <si>
    <t>Transformátor měřící 400/5A, 30x10mm, 5VA, tř.0,5</t>
  </si>
  <si>
    <t>Relé pomocné, 3P/10A, 230VAC, do patice</t>
  </si>
  <si>
    <t>Patice pro pomocné relé 3P/10A na DIN</t>
  </si>
  <si>
    <t>Ovládač stiskací lícující kompletní, 1 Z - černý, na panel, d22mm</t>
  </si>
  <si>
    <t>Ovládač stiskací lícující kompletní, 1 V/1 Z - rudý, na panel, d22mm</t>
  </si>
  <si>
    <t>Ovládač "Nouzového zastavení s hřib. knoflíkem", 1 Z + 1 V, vypnutí s aretací, na panel, d22mm</t>
  </si>
  <si>
    <t>Signálka s LED, 230.....240V, zelená, do panelu, d22mm</t>
  </si>
  <si>
    <t>Signálka s LED, 230.....240V, bílá, do panelu, d22mm</t>
  </si>
  <si>
    <t>Signálka s LED, 230.....240V, rudá, do panelu, d22mm</t>
  </si>
  <si>
    <t>Zkušební svorkovnice ZS1B s krytem, Un=400V, In=25A, pro rozvaděč měření, dle ČSN 60 947-7-1</t>
  </si>
  <si>
    <t>2,5A Řadová svornice</t>
  </si>
  <si>
    <t>4 A Řadová svornice</t>
  </si>
  <si>
    <t>6 A Řadová svornice</t>
  </si>
  <si>
    <t>16 A Řadová svornice</t>
  </si>
  <si>
    <t>70 A Řadová svornice</t>
  </si>
  <si>
    <t>Drobný instalační materiál a práce - bužírky, propojky, pásky, spojky, lišty, a pod., seřízení a nastavení parametrů</t>
  </si>
  <si>
    <t>ROZVADĚČ RH - celkem</t>
  </si>
  <si>
    <t>ROZVADĚČ MĚŘENÍ USM</t>
  </si>
  <si>
    <t>Oceloplechový , pozinkový nebo nerez rozváděč v nástěnném provedení,jsou vyráběny dle normy ČSN EN 61439-1, pro nepřímé měření, připojovací podmínky ČEZ,  dojdveřový, 6mm zámek-vnitřní čtyřhran+klička, vyjímatelný montážní rošt, Un=3x400V/AC, In=630A, rozměr: 1000x950x300mm [šxvxhl.], IP40/20</t>
  </si>
  <si>
    <t>Jistič výkonový, 3P, 50kA, VE630A, elektronická spoušť se zpožděním, Un&lt;690V AC, nastavitelný rozsah: 315÷630A</t>
  </si>
  <si>
    <t>Měřící trafo 500/5A; 15VA; 0,5S% FS5 120%. pasovina 30x10mm/d 28mm, cejchováno</t>
  </si>
  <si>
    <t>Elektroměr (dodávka energetiky)</t>
  </si>
  <si>
    <t>HDO Spínač DIN (dodávka energetiky)</t>
  </si>
  <si>
    <t>Jistič modulární B6/1, 10kA, 6A</t>
  </si>
  <si>
    <t>Odpínač pojistkový, 63A/3P, rozměr 14x51mm, plombovatelný</t>
  </si>
  <si>
    <t>Pomocné relé, 1x16A přepínací AC 230V AC/DC, zelená LED, DIN</t>
  </si>
  <si>
    <t>ROZVADĚČ MĚŘENÍ USM - celkem</t>
  </si>
  <si>
    <t>ROZVADĚČ R1.1</t>
  </si>
  <si>
    <t>Rozvaděč IP66 1000x600x260mm, 1křídlé dveře, včetně MD, ocelový plech, RAL 7035, 2x zámek Doppelbart, 1x příruba 505x119mm</t>
  </si>
  <si>
    <t>Ocelová příchytka nástěnná pro rozvaděč od výšky 1000 mm, 6 ks</t>
  </si>
  <si>
    <t>sada</t>
  </si>
  <si>
    <t>Zemnící kabel 260mm</t>
  </si>
  <si>
    <t>Montážní materiál</t>
  </si>
  <si>
    <t>Jistič modulární B32/3, 10kA, 32A</t>
  </si>
  <si>
    <t>Svodič přepětí SPD typ 2, vhodné pro 3-fázový systém TN-S (50Hz) Un=255V, 160 kA (8/20), Up=1,3kV</t>
  </si>
  <si>
    <t>Chránič proudový 25-4-003/A, 10kA, 4p, 25A, 30mA, typ A</t>
  </si>
  <si>
    <t>Chránič proudový 40-4-003/A, 10kA, 4p, 40A, 30mA, typ A</t>
  </si>
  <si>
    <t>Jistič modulární s chráničem B10-003/AC, 10kA, B10A, 30mA,</t>
  </si>
  <si>
    <t>Jistič modulární s chráničem B16-003/AC, 10kA, B16A, 30mA</t>
  </si>
  <si>
    <t>Jistič modulární s chráničem B06-003/AC, 10kA, B6A, 30mA</t>
  </si>
  <si>
    <t>Hlídací napěťové relé - 3 fázové AC 3x400V/230V/50Hz, 1x8A přepínací, 1M/DIN, červená LED</t>
  </si>
  <si>
    <t>2,5A Řadová svornice barevná</t>
  </si>
  <si>
    <t>6 A Řadová svornice barevná</t>
  </si>
  <si>
    <t>Drobný instalační materiál a práce - bužírky, propojky, pásky, spojky, lišty, a pod.</t>
  </si>
  <si>
    <t>ROZVADĚČ R1.1 - celkem</t>
  </si>
  <si>
    <t>ROZVADĚČ R2.1</t>
  </si>
  <si>
    <t>Rozvaděč skříňový, oceloplechový s montážní deskou, 2000x800x400, jednokřídlé dveře, montážní materiál, IP55</t>
  </si>
  <si>
    <t>Podstavec, díl příčný 400/100-sada obsahuje 2ks</t>
  </si>
  <si>
    <t>Podstavec, díl podélný 800/100-sada obsahuje 2ks</t>
  </si>
  <si>
    <t>Zemnící pásek 300mm M8</t>
  </si>
  <si>
    <t>Jistič výkonový, 3P, 25kA, A50A, tepelná spoušť, velikost 1, do 160A</t>
  </si>
  <si>
    <t>Rukojeť ovládací, černá/šedá, 0-1, uzamyk.</t>
  </si>
  <si>
    <t>Jistič modulární B4/1, 10kA, 4A</t>
  </si>
  <si>
    <t>Jistič modulární C10/3, 10kA, 10A</t>
  </si>
  <si>
    <t>Jistič modulární s chráničem C10-003/AC, 10kA, C10A, 30mA</t>
  </si>
  <si>
    <t>Stykač modulový 25A, 230VAC, 4Z, 2 moduly</t>
  </si>
  <si>
    <t>Relé impulzní 1Z/230VAC, 230V</t>
  </si>
  <si>
    <t>Relé impulzní 2Z/230VAC, 230V</t>
  </si>
  <si>
    <t>ROZVADĚČ R2.1 - celkem</t>
  </si>
  <si>
    <t>ROZVADĚČ R2.2</t>
  </si>
  <si>
    <t>Rozvodnice plastová nástěnná,dvouřadá, 24 modulů , průhledné dveře, IP65, včetně lišt DIN, svorkovnice N+PE, čelní kryt s výřezem pro přístroje, záslepku neobsazených pozic</t>
  </si>
  <si>
    <t>Vypínač 3P, 40A na DIN lištu</t>
  </si>
  <si>
    <t>Můstek rozbočovací L12 (12 svorek) černý, 63A, 1,5-16mm2</t>
  </si>
  <si>
    <t>Nulovací a rozbočovací můstek N 7 (7 svorek) modrý, 63A, 1,5-16mm2</t>
  </si>
  <si>
    <t>ROZVADĚČ R2.2 - celkem</t>
  </si>
  <si>
    <t>ROZVADĚČ R2.4</t>
  </si>
  <si>
    <t>Rozvodnice pro zapuštěnou montáž do zdiva, In=63A, krycí rámeček z ocelového plechu s nastavitelnou hloubkouzapuštění do omítky 15mm, dvířka z ocelového plechu se zapuštěným madlem, svorkovnice PE/N, 48modulů-4řady, lišty DIN, rozměr: hl. 94,5x v.755x š.348 [mm], IP30, RAL 9010</t>
  </si>
  <si>
    <t>Jistič modulární B40/3N, 10kA, 40A</t>
  </si>
  <si>
    <t>Jistič modulární C10/1, 10kA</t>
  </si>
  <si>
    <t>Jistič modulární s chráničem C10-003/A, 10kA, C10A,30mA</t>
  </si>
  <si>
    <t>Stykač modulový 20A, 230VAC, 1Z, 1 modul</t>
  </si>
  <si>
    <t>ROZVADĚČ R2.4 - celkem</t>
  </si>
  <si>
    <t>ROZVADĚČ R2.5</t>
  </si>
  <si>
    <t>Zapuštěná rozvodnice 2-řadá, pod omítku, 24 modulů, rám a dveře z ocelového plechu, vana a zákryt přístrojů z ABS, svorkovnice N a PE, IP40</t>
  </si>
  <si>
    <t>ROZVADĚČ R2.5 - celkem</t>
  </si>
  <si>
    <t>ROZVADĚČ R2.6</t>
  </si>
  <si>
    <t>Rozvaděč skříňový, oceloplechový s montážní deskou, 2000x800x400, jednokřídlé dveře</t>
  </si>
  <si>
    <t>Montážní materiál a příslušenství</t>
  </si>
  <si>
    <t>MC116131-- Jistič výkonový, 3P, 25kA, A160A, tepelná spoušť, velikost 1 do 160A</t>
  </si>
  <si>
    <t>BM017310-- Jistič modulární C10/3, 10kA, 10A</t>
  </si>
  <si>
    <t>Jistič modulární s chráničem B10-003/A, 10kA, B10A, 30mA</t>
  </si>
  <si>
    <t>ROZVADĚČ R2.6 - celkem</t>
  </si>
  <si>
    <t>ROZVADĚČ R3.1</t>
  </si>
  <si>
    <t>ROZVADĚČ KOVOVÝ VESTAVNÝ, 4x12+8P- padesti šesti pólový, montáž pod omítku S DVÍŘKY, s nulovým můstkem. Obsahuje přípojnou lištu DIN 35mm, 2x svorkovnice s držáky, popisovací štítek, zátky dvojité izolace s nulovacím můstkem. Rozměry : 71,5 x 36 cm.</t>
  </si>
  <si>
    <t>Relé časové cyklovač asymetický 12-240VAC, 1P, 8A, časový rozsah 1s÷100h</t>
  </si>
  <si>
    <t>Hodiny spínací, 230V, 1P,8A, digitální, týdení, 50 paměťových míst</t>
  </si>
  <si>
    <t xml:space="preserve">Kolébkový přepínač I-0-II, 16A, 1M, na DIN </t>
  </si>
  <si>
    <t>L 15 černý rozbočovací můstek DIN 63A IP00</t>
  </si>
  <si>
    <t>ROZVADĚČ R3.1 - celkem</t>
  </si>
  <si>
    <t>ROZVADĚČ R3.2</t>
  </si>
  <si>
    <t>Skříňový rozvaděč IP55, 1křídlé dveře, 2000 x 600 x 300mm, včetně montážní desky, IP55, RAL7035</t>
  </si>
  <si>
    <t>Podstavec - boční díl, 300 x 100 mm, RAL 9005, sada obsahuje 2ks</t>
  </si>
  <si>
    <t>Podstavec - přední/zadní díl, 600 x 100 mm, RAL 9005, balení 2ks</t>
  </si>
  <si>
    <t>Montážní příslušenství - sada šroubů a matic</t>
  </si>
  <si>
    <t>Jistič výkonový, 3P, 25kA, A125A, tepelná spoušť, rozsah 100-125A</t>
  </si>
  <si>
    <t>Jistič modulární B20/3, 10kA, 20A</t>
  </si>
  <si>
    <t>Stykač modulový 20A, 230VAC, 2Z, 1 modul</t>
  </si>
  <si>
    <t>ROZVADĚČ R3.2 - celkem</t>
  </si>
  <si>
    <t>ROZVADĚČ R3.3</t>
  </si>
  <si>
    <t>Rozvaděč nástěnný, svařovaná a ohýbaná ocelová konstrukce,1000x600x260, s MD s pozinkovaného plechu, dveřmi, IP66</t>
  </si>
  <si>
    <t>ROZVADĚČ R3.3 - celkem</t>
  </si>
  <si>
    <t>OVLÁDACÍ PANEL S21</t>
  </si>
  <si>
    <t>Skříň vodotěsná polyesterová šedá s dveřmi a zámkem, rozměr 310x425x160mm, IP65</t>
  </si>
  <si>
    <t>Ovládač stiskací lícující Ø22 s návratem 1Z, 230V, 10A, IP66</t>
  </si>
  <si>
    <t>Ovládač stiskací lícující Ø22 s návratem 1V, 230V, 10A, IP66</t>
  </si>
  <si>
    <t>Kompletní signálka Ø22 plná čočka integ. LED 24V, červená</t>
  </si>
  <si>
    <t xml:space="preserve">Zvonkové trafo, 230V AC primár, 4/8/12V AC sekundár, 15VA </t>
  </si>
  <si>
    <t>Pomocné relé 3x8A přepínací, 12-240V/50-60Hz, DIN</t>
  </si>
  <si>
    <t>Bzučák 12VAC na DIN lištu, 77dB</t>
  </si>
  <si>
    <t>Úprava rozvaděče (otvory pro ovládače), drobný instalační materiál a práce</t>
  </si>
  <si>
    <t>OVLÁDACÍ PANEL S21 - celkem</t>
  </si>
  <si>
    <t>ROZVADĚČ S31</t>
  </si>
  <si>
    <t>Rozvodnice nástěnná IP65/18M, včetně N/PE, průhledná kouřová dvířka, 63A, 600V,</t>
  </si>
  <si>
    <t>Tlačítko+LED 1Z/1R,230VACDC</t>
  </si>
  <si>
    <t>Drobný materiál</t>
  </si>
  <si>
    <t>ROZVADĚČ S31 - celkem</t>
  </si>
  <si>
    <t>ROZVADĚČ DIAGNOSTIKY NO</t>
  </si>
  <si>
    <t>Kompaktní jednotka pro kontrolu, monitorování a vizualizaci stavu svítidel s vlastní baterií prostřednictvím radiového signálu. Umožňuje připojení až 200ks svítidel, které jsou vybaveny kompaktním radiovým modulem CMR._x000D_
Hlavní charakteristiky: _x000D_
- volně programovatelný režim každého svítidla (pohotovostní / trvaly a spínaný trvaly)_x000D_
- možnost kontroly a ovládání až 200ks svítidel_x000D_
- 2 bezpotenciálové vstupy kontaktů EPS a 3F pro aktivaci všech svítidel _x000D_
- 2 programovací tlačítka na panelu + LCD display se 4 navigačními tlačítky_x000D_
- 2 napěťové programovatelné vstupy_x000D_
- 2 definované ovládací beznapěťové výstupy_x000D_
- programově řízená funkce světelného toku pro každé svítidlo_x000D_
- programově řízené nastavení trvání chodu baterie (1-3hod.)_x000D_
- interní sledování událostí s možností exportu do textového souboru_x000D_
- integrované rozhraní pro programování a vizualizaci přes PC (IP adresa)_x000D_
- volitelné kominikace (LAN, ETHERNET, Wifi)_x000D_
- plná funkčnost komunikace při výpadku napájení svítidel_x000D_
Napájení 230V/50Hz, komunikační frekvence se svítidly 868MHz, rozměry 472x250x129mm</t>
  </si>
  <si>
    <t>ROZVADĚČ DIAGNOSTIKY NO - celkem</t>
  </si>
  <si>
    <t>ROZVDĚČ RC</t>
  </si>
  <si>
    <t>Typový chráněný kompenzační modulární rozvaděč ve skříni 2000/600/400mm, IP40, včetně ventilace. Výkon 93kVAr (15x6,25), Rozvaděč obsahuje kompletní elektronickou jednotku regulace včetně měřících traf, Zatlumení p=7% (Fo=189Hz), Teplta prostředí -5°C-+40°C. Vstupní prvek - pojistkový odpínač. Přívody shora, proud 192A._x000D_
Zařízení je vyrobeno v souladu s ČSN 35 7141 a ČSN EN 60439-1 platné edice</t>
  </si>
  <si>
    <t>ROZVDĚČ RC - celkem</t>
  </si>
  <si>
    <t>Dodávky</t>
  </si>
  <si>
    <t>Dodávky - celkem</t>
  </si>
  <si>
    <t>Elektromontáže</t>
  </si>
  <si>
    <t>MONTÁŽ  ROZVADĚČŮ SKŘÍŇOVÝCH</t>
  </si>
  <si>
    <t xml:space="preserve"> Do  500 kg</t>
  </si>
  <si>
    <t xml:space="preserve"> Do  200 kg</t>
  </si>
  <si>
    <t>MONTÁŽ ROZVADĚČŮ KOMPENZAČNÍCH</t>
  </si>
  <si>
    <t xml:space="preserve"> Do  400 kg</t>
  </si>
  <si>
    <t>MONTÁŽ ROZVODNIC</t>
  </si>
  <si>
    <t xml:space="preserve"> Do 150 kg</t>
  </si>
  <si>
    <t>MONTÁŽ PLASTOVÝCH SKŘÍNÍ</t>
  </si>
  <si>
    <t xml:space="preserve"> Do  30 kg</t>
  </si>
  <si>
    <t xml:space="preserve"> Do 100 kg</t>
  </si>
  <si>
    <t>ELEKTROMONTÁŽNÍ MATERIÁL</t>
  </si>
  <si>
    <t>Komplet spínače jednopólového (strojek - bezšroubové svorky + kryt+rámeček);  řazení 1, 1So (do hořlavých podkladů B až F), 230V, 10A</t>
  </si>
  <si>
    <t>Komplet přepínače sériového (strojek-bezšroubové svorky+kryt+rámeček); řazení 5 (do hořlavých podkladů B až F), 230V, 10A</t>
  </si>
  <si>
    <t>Komplet přepínače střídavého (strojek-bezšroubové svorky+kryt+rámeček); řazení 5 (do hořlavých podkladů B až F), 230V, 10A</t>
  </si>
  <si>
    <t>Komplet ovládače zapínacího se svorkou N (strojek-bezšroubové svorky+kryt+rámeček); řazení 1/0, 1/0So, 1/0S (do hořlavých podkladů B až F), 230V, 10A</t>
  </si>
  <si>
    <t>Vypínač střídavý IP 54, nástěnná montáž; řazení 6; b. bílá, 230V, 10A, bezšroubé svorky</t>
  </si>
  <si>
    <t>Vypínač jednopólový IP 54, nástěnná montáž; řazení 1; b. bílá, 230V, 10A, bezšroubé svorky</t>
  </si>
  <si>
    <t>Spínač trojpólový vestavný sporákový 25A IP20 bílá s propojovacími svorkami N a PE, s instalační krabicí</t>
  </si>
  <si>
    <t>KOMPLET SPÍNAČE AUTOMATICKÉHO, S ROVINNÝM SNÍMÁNÍM POHYBU 180°, RELÉ; B. BÍLÁ, 230V/10A/2300W, IP20</t>
  </si>
  <si>
    <t>SNÍMAČ PŘÍTOMNOSTI; B. STUDIO BÍLÁ (MAT); ÚHEL 120° (KUŽEL)/∅6m/2,5m VE VÝŠCE 1m NAD ZEMÍ, PRAHOVÉ SPÍNÁNÍ 5-1000lx, 230V/10A, IP20, PROVOZNÍ TEPLOTA 0-35°C</t>
  </si>
  <si>
    <t>PROSTOROVÝ TERMOSTAT, 230V, PK10A, T=+5-+35°C, NÁSTĚNNÝ, IP54</t>
  </si>
  <si>
    <t>Zásuvka jednonásobná s ochrannými kolíky, s clonkami, IP 40 16 A, 250 V AC Upevnění šrouby. Bezšroubové svorky (pro vodiče 1,5-2,5 mm² Cu).</t>
  </si>
  <si>
    <t>Zásuvka dvojnásobná s ochrannými kolíky, s clonkami, s natočenou dutinou IP 40 16 A, 250 V AC Upevnění šrouby. Bezšroubové svorky (pro vodiče 1,5-2,5 mm² Cu).</t>
  </si>
  <si>
    <t>Zásuvka jednonás. s clonkami, víčkem, rámečkem, s drápky, IP44, 250V, 16A, pod omítku</t>
  </si>
  <si>
    <t>Zásuvka průmyslová, zapuštěná, s víčkem a instalační krabicí; řazení 3P+N+PE; b. bílá (RAL 1013), IP 44, 16 A</t>
  </si>
  <si>
    <t>Zásuvka jednonásobná 250V, 16A, IP54, šedá. Upevnění šrouby; šroubové svorky (pro vodiče 1,5-2,5 mm²)</t>
  </si>
  <si>
    <t>Zásuvka průmyslová, nástěnná montáž; řazení 3P+N+PE; b. IP 44, 16 A</t>
  </si>
  <si>
    <t>Zásuvková skříň 2x230V,1x400V/16A, jističe,chránič,plastová skříňka, polykarbonátové okénko, IP44</t>
  </si>
  <si>
    <t>Sada pro nouz.signalizaci najdete v kategoriích Domovní spínače a zásuvky, Vypínače, spínače, zásuvky a příslušenství, komplet obsahuje transformátor 230/15V, 2VA, kontrolní modul s alarmem, potvrzovacé tlačítko, signální tlačítko, instalace pod omítku</t>
  </si>
  <si>
    <t>Skříň se zásuvkami, nástěnná, nerezová ocel, dveře otevíravé 120°, rozměr 300x200x150mm, se zámkem, IP66, 4x zásuvka DIN 230V, 16A, propojky</t>
  </si>
  <si>
    <t>ELEKTROMONTÁŽNÍ MATERIÁL - celkem</t>
  </si>
  <si>
    <t>INSTALAČNÍ MATERIÁL A ÚLOŽNÉ KONSTRUKCE</t>
  </si>
  <si>
    <t>Krabice přístrojová pod omítku, 71x43mm</t>
  </si>
  <si>
    <t>Krabice přístrojová pod omítku  2x70x45mm</t>
  </si>
  <si>
    <t>Krabice odbočná pod omítku, 103x50mm</t>
  </si>
  <si>
    <t>BEZŠROUBOVÁ SVORKA 3x1,0-2,5</t>
  </si>
  <si>
    <t>Krabice pro rozvody na povrchu,81x81mm. prázdná, IP66</t>
  </si>
  <si>
    <t>Svorkovnice 5 oddělených svorek 1,5-2,5, montáž na dno krabice</t>
  </si>
  <si>
    <t>Lišta podlahová, 80x25mm, plastová, montáž mezi stěnu a podlahu</t>
  </si>
  <si>
    <t>m</t>
  </si>
  <si>
    <t>Příslušenství lišty podlahové- koncový díl, vnitřní roh</t>
  </si>
  <si>
    <t>Přístrokjový nosič pro zásuvku 80x25</t>
  </si>
  <si>
    <t>Trubka plastová bezhalogenová samozhášivá d25, pro instalaci na povrch, do omítky, nebo do betonu. Střední mechanická odolnost / 750N/5cm</t>
  </si>
  <si>
    <t>Trubka plastová bezhalogenová samozhášivá d32, pro instalaci na povrch, do omítky, nebo do betonu. Střední mechanická odolnost / 750N/5cm</t>
  </si>
  <si>
    <t>Trubka plastová PE, d25, mechanická odolnost 320N/5cm, vhodná pro přímé zalévání do betonu nebo pod omítku</t>
  </si>
  <si>
    <t>Trubka plastová PE, d32, mechanická odolnost 320N/5cm, vhodná pro přímé zalévání do betonu nebo pod omítku</t>
  </si>
  <si>
    <t>Trubka bezhalogenová dvouplášťová, d125, chránička, 450N/20cm</t>
  </si>
  <si>
    <t>Příchytky, pásky, bužírky, šrouby, spony a pod</t>
  </si>
  <si>
    <t>Žlab drátěný s integrovanou spojkou, 60x60, žárový zinek / 55um</t>
  </si>
  <si>
    <t>Žlab drátěný s integrovanou spojkou, 60x100, žárový zinek / 55um</t>
  </si>
  <si>
    <t>Žlab drátěný s integrovanou spojkou, 60x150, žárový zinek / 55um</t>
  </si>
  <si>
    <t>Žlab drátěný s integrovanou spojkou, 60x200, žárový zinek / 55um</t>
  </si>
  <si>
    <t>Žlab drátěný s integrovanou spojkou, 60x300, žárový zinek / 55um</t>
  </si>
  <si>
    <t>Příslušenství kabelových žlabů: výložníky, držáky, OK a uchycovací materiál, spony a pod.</t>
  </si>
  <si>
    <t>INSTALAČNÍ MATERIÁL A ÚLOŽNÉ KONSTRUKCE - celkem</t>
  </si>
  <si>
    <t>SVÍTIDLA A PŘÍSLUŠENSTVÍ</t>
  </si>
  <si>
    <t>POZNÁMKA: _x000D_
všechna svítidla jsou dodávána včetně zdrojů, v ceně svítidel jsou započítány recyklační poplatky"</t>
  </si>
  <si>
    <t>A - Kruhové vestavné svítidlo, vhodné pro osvětlení interiérů. Korpus svítidla je vyroben z tlakově litého hliníku. Optická část je tvořena hliníkovým reflektorem s opálovým krycím sklem pro maximální účinnost. Celkový příkon svítidla 25W, Světelný tok svítidla 2 600lm, Ra80+, 3 000K, 55 000h, L80B20, IP44. Rozměr ( 245x55 )mm. Povrchová úprava ČERNÁ.</t>
  </si>
  <si>
    <t>B1 - Přisazené svítidlo, vhodné pro osvětlení průmyslových a technických prostorů. Korpus svítidla je vyroben z nerozbitného polykarbonátu, difuzor z vstřikovaného polykarbonátu s vnitřní strukturou pro lepší distribuci světla a vnějším hladkým povrchem pro snadné čištění a maximální světelnou účinnost. Uzavěry s bezpečnostními šrouby jsou vyrobeny z nerezové oceli. Celkový příkon svítidla 50W, Světelný tok svítidla 6 786lm, Ra80+, 4 000K, 50 000h, L80B20, IP66. Rozměr ( 1260x120x102 )mm</t>
  </si>
  <si>
    <t>B2 - Přisazené svítidlo, vhodné pro osvětlení průmyslových a technických prostorů. Korpus svítidla je vyroben z nerozbitného polykarbonátu, difuzor z vstřikovaného polykarbonátu s vnitřní strukturou pro lepší distribuci světla a vnějším hladkým povrchem pro snadné čištění a maximální světelnou účinnost. Uzavěry s bezpečnostními šrouby jsou vyrobeny z nerezové oceli. Celkový příkon svítidla 37W, Světelný tok svítidla 5 094lm, Ra80+, 4 000K, 50 000h, L80B20, IP66. Rozměr ( 1260x120x102 )mm.</t>
  </si>
  <si>
    <t>C - Přiasazené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Celkový příkon svítidla 24W. Světelný tok svítidla 2 473lm, Ra80+, 3 000K, 33 000h, L80B20, IP65. Rozměr ( 330x55 )mm. Povrchová úprava ČERNÁ</t>
  </si>
  <si>
    <t xml:space="preserve">D - Závěsné svítidlo, LED 36W, 5125lm, 3000K, úhel sítivosti 90°, těleso  Al, difuzor opál, rozměr 50x50x1200mm, nestmívatelné, IP40, včetně lankového závěsu </t>
  </si>
  <si>
    <t>E - Kruhové vestavné svítidlo, vhodné pro osvětlení interiérů i exteriérů. Korpus svítidla je vyroben z tlakově litého hliníku. Optická část je tvořena hliníkovým antireflexním povrchem s čirým krycím sklem pro maximální světelnou účinnost.  Celkový příkon svítidla 50W. Světelný tok svítidla 5 584lm, Ra80+, 3 000K, 50 000h, L80B20, IP65. Rozměr ( 250x110 )mm. Povrchová úprava ČERNÁ</t>
  </si>
  <si>
    <t>F1 - Reflektorové svítidlo s LED technologií a symetrickým vyzařováním. Těleso svítidla je z tlakově litého hliníku s chladícími žebry. Optický systém vyrobený z vysoce výkonného PMMA odolného vůči vysokým teplotám a UV záření. Krycí 5 mm sklo odolné tepelným šokům a nárazům. Celkový příkon svítidla 157W. Světelný tok svítidla 16 602lm, Ra80+, 3 000K, 80 000h, L80B20, IP66. Rozměr ( 568x330x85 )mm. Povrchová úprava ČERNÁ</t>
  </si>
  <si>
    <t>F2 - Reflektorové svítidlo s LED technologií a symetrickým vyzařováním. Těleso svítidla je z tlakově litého hliníku s chladícími žebry. Optický systém vyrobený z vysoce výkonného PMMA odolného vůči vysokým teplotám a UV záření. Krycí 5 mm sklo odolné tepelným šokům a nárazům. Celkový příkon svítidla 211W. Světelný tok svítidla 25 900lm, Ra80+, 3 000K, 80 000h, L80B20, IP66. Rozměr ( 568x330x85 )mm. Povrchová úprava ČERNÁ</t>
  </si>
  <si>
    <t>G - Kruhové vestavné svítidlo, vhodné pro osvětlení interiérů i exteriérů. Korpus svítidla je vyroben z tlakově litého hliníku. Optická část je tvořena hliníkovým antireflexním povrchem s čirým krycím sklem pro maximální světelnou účinnost. Celkový příkon svítidla 50W. Světelný tok svítidla 5 584lm, Ra80+, 3 000K, 50 000h, L80B20, IP65. Rozměr ( 230x110 )mm. Povrchová úprava ČERNÁ</t>
  </si>
  <si>
    <t>H  - Čtvercové svítidlo s technologií bočního svícení s elektronickým předřadníkem, UGR&lt;19. Vhodné pro použití v kancelářích, školách, konferenčních místnostech. Spolehlivá redukce oslnění, světlovodná deska s mikrostrukturou z nežloutnoucího materiálu pro dlouhou životnost. Celkový příkon svítidla 33W. Světelný tok svítidla 3 600lm, Ra80+, 4 000K, 50 000h, L80B20, IP20. Rozměr ( 595x595x12,2 )mm. Povrchová úprava ČERNÁ</t>
  </si>
  <si>
    <t>H - rámeček pro vestavnu do SDK podhledu</t>
  </si>
  <si>
    <t>H1 - Čtvercové svítidlo s technologií bočního svícení s elektronickým předřadníkem, UGR&lt;19. Vhodné pro použití v kancelářích, školách, konferenčních místnostech. Spolehlivá redukce oslnění, světlovodná deska s mikrostrukturou z nežloutnoucího materiálu pro dlouhou životnost. Celkový příkon svítidla 33W. Světelný tok svítidla 3 600lm, Ra80+, 4 000K, 50 000h, L80B20, IP20. Rozměr ( 595x595x12,2 )mm. Povrchová úprava ČERNÁ.</t>
  </si>
  <si>
    <t>H1 - Sada pro povrchovou montáž pro PANEL 600</t>
  </si>
  <si>
    <t>J2 - Kruhové vestavné svítidlo, vhodné pro osvětlení interiérů. Korpus svítidla je vyroben z tlakově litého hliníku. Optická část je tvořena hliníkovým reflektorem s opálovým krycím sklem pro maximální účinnost. Celkový příkon svítidla 19W. Světelný tok svítidla 2 100lm, Ra80+, 3 000K, 50 000h, L80B20, IP44. Rozměr ( 245x58 )mm. Povrchová úprava ČERNÁ</t>
  </si>
  <si>
    <t>J3 - Kruhové vestavné svítidlo, vhodné pro osvětlení interiérů. Korpus svítidla je vyroben z tlakově litého hliníku. Optická část je tvořena hliníkovým reflektorem s opálovým krycím sklem pro maximální účinnost. Celkový příkon svítidla 25W. Světelný tok svítidla 2 600lm, Ra80+, 3 000K, 50 000h, L80B20, IP44. Rozměr ( 245x58 )mm. Povrchová úprava ČERNÁ</t>
  </si>
  <si>
    <t>J3 - Kruhové vestavné svítidlo, vhodné pro osvětlení interiérů. Korpus svítidla je vyroben z tlakově litého hliníku. Optická část je tvořena hliníkovým reflektorem s opálovým krycím sklem pro maximální účinnost. Celkový příkon svítidla 29W. Světelný tok svítidla 2 900lm, Ra80+, 3 000K, 55 000h, L80B20, IP44. Rozměr ( 245x58 )mm. Povrchová úprava ČERNÁ</t>
  </si>
  <si>
    <t>K1 - Přisazené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Celkový příkon svítidla 24W. Světelný tok svítidla 2 473lm, Ra80+, 3 000K, 33 000h, L80B20, IP65. Rozměr ( 330x55 )mm. Povrchová úprava ČERNÁ</t>
  </si>
  <si>
    <t>K11 - Nástěnné svítidlo, vhodné pro osvětlení venkovních i vnitřních prostorů, obzvláště chodeb a chodníků. Korpus svítidla je vyroben z tlakově litého hliníku, difuzor z tvrzeného skla. Celkový příkon svítidla 20W. Světelný tok svítidla 3 027lm, Ra80+, 3 000K, 80 000h, L80B20, IP65. Rozměr ( 300x225 )mm. Vybaveno silikonovým těsněním. Povrchová úprava ČERNÁ</t>
  </si>
  <si>
    <t>K2 - Přisazené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Celkový příkon svítidla 24W. Světelný tok svítidla 2 473lm, Ra80+, 3 000K, 33 000h, L80B20, IP65. Rozměr ( 330x55 )mm. Povrchová úprava ČERNÁ</t>
  </si>
  <si>
    <t>K22 - Přisazené a nástěnné svítidlo s LED technologií a symetrickým vyzařováním. Těleso svítidla je vyrobeno z polykarbonítu s ochrannou proti oslnění, nerozbitný a samozhášivý, V2 stabilizovaný proti UV záření. Odolný proti žloutnutí, extrémně hladký a prachotěsný.  Celkový příkon svítidla 24W. Světelný tok svítidla 2 980lm, Ra80+, 3 000K, 50 000h, L90B20, IP65. Rozměr ( 395x124 )mm.</t>
  </si>
  <si>
    <t>L - Kruhové vestavné svítidlo, vhodné pro osvětlení interiérů i exteriérů. Korpus svítidla je vyroben z tlakově litého hliníku. Optická část je tvořena hliníkovým antireflexním povrchem s čirým krycím sklem pro maximální světelnou účinnost.  Celkový příkon svítidla 27W. Světelný tok svítidla 2 800lm, Ra80+, 3 000K, 50 000h, L80B20, IP65. Rozměr ( 250x110 )mm. Povrchová úprava ČERNÁ</t>
  </si>
  <si>
    <t>N - Nástěnné nouzové svítidlo autonomní RZ1, 2W/12m, radio monitoring s centrálou SC200  NET CMR, IP65</t>
  </si>
  <si>
    <t>N1 - Stropní nouzové svítidlo autonomní AP, 2W/12m, radio monitoring s centrálou SC200  NET CMR, IP65</t>
  </si>
  <si>
    <t>N2 - Stropní nouzové svítidlo, coridor, autonomní SL, 2W/12m, radio monitoring s centrálou SC200  NET CMR, IP65</t>
  </si>
  <si>
    <t>NP - Stropní nouzové svítidlo autonomní AP+S3, 2W/12m, radio monitoring s centrálou SC200  NET CMR, IP65</t>
  </si>
  <si>
    <t>NH - nástěnné nouzové svítidlo autonomní RZ1 + hydrant,2W/12m, radio monitoring s centrálou SC200  NET CMR, IP65</t>
  </si>
  <si>
    <t>VO1 - Nástěnné svítidlo, vhodné pro dekorativní osvětlení venkovních i vnitřních prostorů. Korpus svítidla je vyroben z tlakově litého hliníku, difuzor z tvrzeného skla. Vybaveno silikonovým těsněním. Celkový příkon svítidla 3W. Světelný tok svítidla 96lm, Ra80+, 3 000K, 50 000h, L80B20, IP65. Rozměr ( 125x125x50 )mm. Povrchová úprava ČERNÁ</t>
  </si>
  <si>
    <t>VO2 - Reflektorové svítidlo s LED technologií a symetrickým vyzařováním. Těleso svítidla je z tlakově litého hliníku s chladícími žebry. Krycí  sklo odolné tepelným šokům a nárazům.  Celkový příkon svítidla 20W. Světelný tok svítidla 1595lm, Ra80+, 3 000K, 50 000h, L70B50, IP65. Rozměr ( 114x132x127 )mm. Povrchová úprava ČERNÁ</t>
  </si>
  <si>
    <t>VO3 - Nástěnné svítidlo, vhodné pro osvětlení venkovních i vnitřních prostorů, obzvláště chodeb a chodníků. Korpus svítidla je vyroben z tlakově litého hliníku, difuzor z tvrzeného skla. Celkový příkon svítidla 20W. Světelný tok svítidla 3 027lm, Ra80+, 3 000K, 80 000h, L80B20, IP65. Rozměr ( 300x225 )mm. Vybaveno silikonovým těsněním. Povrchová úprava ČERNÁ</t>
  </si>
  <si>
    <t>VO4 - Reflektorové svítidlo s LED technologií a symetrickým vyzařováním. Těleso svítidla je z tlakově litého hliníku s chladícími žebry. Optický systém vyrobený z vysoce výkonného PMMA odolného vůči vysokým teplotám a UV záření.  Celkový příkon svítidla 17W. Světelný tok svítidla 2063lm, Ra80+, 3 000K, 80 000h, L80B20, IP66. Rozměr ( 244x169x45 )mm. Povrchová úprava ČERNÁ</t>
  </si>
  <si>
    <t>V05 - Venkovní svítidlo reflektor světlomet, nastavitelný směr svícení, těleso kov, povrch lak černá mat, krycí sklo čiré, LED 1x20W, teplá 3000K, 1600lm, 230V, IP65, tř.1. rozměry 120x185x30mm</t>
  </si>
  <si>
    <t>SVÍTIDLA A PŘÍSLUŠENSTVÍ - celkem</t>
  </si>
  <si>
    <t>KABELY, VODIČE A PŘÍSLUŠENSTVÍ</t>
  </si>
  <si>
    <t>ŠŇŮRA STŘEDNÍ</t>
  </si>
  <si>
    <t>Kabel H03VV-F 4 x 0,50 PVC ohebný flexibilní bílý plášť</t>
  </si>
  <si>
    <t>Kabel CYSY H05VV-F 3G1,5 bílá</t>
  </si>
  <si>
    <t>KABEL CYSY H05VV-F 5G6</t>
  </si>
  <si>
    <t>VODIČ JEDNOŽILOVÝ, IZOLACE PVC</t>
  </si>
  <si>
    <t>H07V-K 50ZŽ , pevně</t>
  </si>
  <si>
    <t>H07V-K 6ZŽ , pevně</t>
  </si>
  <si>
    <t>H07V-K 4ZŽ , pevně</t>
  </si>
  <si>
    <t>KABEL SILOVÝ,IZOLACE PVC</t>
  </si>
  <si>
    <t>CYKY-O 2x1.5 , pevně</t>
  </si>
  <si>
    <t>CYKY-O 3x1.5 , pevně</t>
  </si>
  <si>
    <t>CYKY-O 4x1.5 , pevně</t>
  </si>
  <si>
    <t>CYKY-O 7x1.5 , pevně</t>
  </si>
  <si>
    <t>CYKY-O 12x1.5 , pevně</t>
  </si>
  <si>
    <t>CYKY-O 19x1.5 , pevně</t>
  </si>
  <si>
    <t>CYKY-J 3x1.5 , pevně</t>
  </si>
  <si>
    <t>CYKY-J 3x2.5 , pevně</t>
  </si>
  <si>
    <t>CYKY-J 3x6 , pevně</t>
  </si>
  <si>
    <t>CYKY-J 4x1.5 , pevně</t>
  </si>
  <si>
    <t>CYKY-J 4x10 , pevně</t>
  </si>
  <si>
    <t>CYKY-J 4x16 , pevně</t>
  </si>
  <si>
    <t>CYKY-J 5x1.5 , pevně</t>
  </si>
  <si>
    <t>CYKY-J 5x2.5 , pevně</t>
  </si>
  <si>
    <t>CYKY-J 5x4 , pevně</t>
  </si>
  <si>
    <t>CYKY-J 5x6 , pevně</t>
  </si>
  <si>
    <t>CYKY-J 5x16 , pevně</t>
  </si>
  <si>
    <t>CYKY-J 7x1.5 , pevně</t>
  </si>
  <si>
    <t>CYKY-J 4x50, pevně</t>
  </si>
  <si>
    <t>CYKY-J 4x70, pevně</t>
  </si>
  <si>
    <t>CYKY-J 4x120, pevně</t>
  </si>
  <si>
    <t>CYKY-J 4x150, pevně</t>
  </si>
  <si>
    <t>CYKY-J 4x240, pevně</t>
  </si>
  <si>
    <t>UKONČENÍ KABELŮ SMRŠŤOVACÍ</t>
  </si>
  <si>
    <t>ZÁKLOPKOU DO</t>
  </si>
  <si>
    <t xml:space="preserve"> 4x70  mm2</t>
  </si>
  <si>
    <t xml:space="preserve"> 4x120 mm2</t>
  </si>
  <si>
    <t xml:space="preserve"> 4x150 mm2</t>
  </si>
  <si>
    <t xml:space="preserve"> 4x240 mm2</t>
  </si>
  <si>
    <t xml:space="preserve"> 4x10  mm2</t>
  </si>
  <si>
    <t xml:space="preserve"> 4x16  mm2</t>
  </si>
  <si>
    <t>UKONČENÍ  VODIČŮ V ROZVADĚČÍCH</t>
  </si>
  <si>
    <t xml:space="preserve"> Do   2,5 mm2</t>
  </si>
  <si>
    <t xml:space="preserve"> Do   6   mm2</t>
  </si>
  <si>
    <t xml:space="preserve"> Do   4 mm2</t>
  </si>
  <si>
    <t xml:space="preserve"> Do  10   mm2</t>
  </si>
  <si>
    <t>KABELOVÝ VÝVOD</t>
  </si>
  <si>
    <t>KABEL. VÝVOD DO 20A 2,5m 230V, VČETNĚ UKONČENÍ A IZOLACE</t>
  </si>
  <si>
    <t>KABEL.VÝVOD ŠEDÝ DO 25A 2,5m 400V, VČETNĚ UKONČENÍ A IZOLACE</t>
  </si>
  <si>
    <t>KABELY, VODIČE A PŘÍSLUŠENSTVÍ - celkem</t>
  </si>
  <si>
    <t>Svorkovnice pro vyrovnání potenciálů svor. 7x vodič 2,5-25mm2, 2x vodič 25-95mm2, 1xplochý vodič 30x3,5mm, lištová poniklovaná, mosazná svorkovnice 10x10mm, kontaktní lišta s ocelovými řadovými svorkami, kryt a držáky ze šedého polystyrolu</t>
  </si>
  <si>
    <t>Pronájem lešení nebo montážní plošiny</t>
  </si>
  <si>
    <t>Drobný (spotřební) materiál a práce</t>
  </si>
  <si>
    <t>HODINOVE ZUCTOVACI SAZBY</t>
  </si>
  <si>
    <t>Programování a seřízení elektronických a ostatních zařízení</t>
  </si>
  <si>
    <t>hod</t>
  </si>
  <si>
    <t xml:space="preserve"> Napojeni na přípojku nn</t>
  </si>
  <si>
    <t xml:space="preserve"> Napojeni na venkovní zarizeni</t>
  </si>
  <si>
    <t xml:space="preserve"> Priprava ke komplexni zkousce</t>
  </si>
  <si>
    <t xml:space="preserve"> Zkusebni provoz</t>
  </si>
  <si>
    <t xml:space="preserve"> Zauceni obsluhy</t>
  </si>
  <si>
    <t xml:space="preserve"> Zabezpeceni pracoviste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</si>
  <si>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</si>
  <si>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</si>
  <si>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</si>
  <si>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</si>
  <si>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</si>
  <si>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</si>
  <si>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</si>
  <si>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</si>
  <si>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</si>
  <si>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Zemní práce</t>
  </si>
  <si>
    <t>VYTÝČENÍ TRASY A HLOUBENÍ KABELOVÉ RÝHY</t>
  </si>
  <si>
    <t xml:space="preserve"> Zemina třídy 4, šíře 450mm,hloubka 750mm</t>
  </si>
  <si>
    <t>ZŘÍZENÍ KABELOVÉHO LOŽE</t>
  </si>
  <si>
    <t xml:space="preserve"> Z kopaného písku vrstvy 10cm se zakrytím kabelu cihlami-napříč kabelu</t>
  </si>
  <si>
    <t>FOLIE VÝSTRAŽNÁ Z PVC</t>
  </si>
  <si>
    <t xml:space="preserve"> Do šířky 20cm</t>
  </si>
  <si>
    <t>KABELOVÝ PROSTUP Z PVC TRUBKY</t>
  </si>
  <si>
    <t xml:space="preserve"> Světlost do 10,5 cm</t>
  </si>
  <si>
    <t>ZÁHOZ KABELOVÉ RÝHY</t>
  </si>
  <si>
    <t>ÚPRAVA POVRCHU</t>
  </si>
  <si>
    <t xml:space="preserve"> Provizorní úprava terénu v zemina třídy 4</t>
  </si>
  <si>
    <t>m2</t>
  </si>
  <si>
    <t>Zemní práce - celkem</t>
  </si>
  <si>
    <t>Hromosvod</t>
  </si>
  <si>
    <t>ZINKOVANÉ PROVEDENÍ</t>
  </si>
  <si>
    <t>OCELOVÝ DRÁT POZINKOVANÝ</t>
  </si>
  <si>
    <t>Drát 8 drát ø 8mm(0,40kg/m), pevně</t>
  </si>
  <si>
    <t>Drát 10 drát ø 10mm(0,62kg/m), pevně</t>
  </si>
  <si>
    <t>OCELOVÝ PÁSEK POZINKOVANÝ</t>
  </si>
  <si>
    <t>Páska 30x4 páska 30x4 (0,95 kg/m), pevně</t>
  </si>
  <si>
    <t>NEREZOVÉ PROVEDENÍ</t>
  </si>
  <si>
    <t xml:space="preserve"> DRÁT </t>
  </si>
  <si>
    <t>Drát 8 AlMgSi T/2 drát ø 8mm AlMgSi T/2 (0,135kg/m) polotvrdý, pevně</t>
  </si>
  <si>
    <t>SVORKA HROMOSVODNÍ,UZEMŇOVACÍ</t>
  </si>
  <si>
    <t>Připojovací na kovové konstrukce (svár)</t>
  </si>
  <si>
    <t>Svorka páska-drát (SR3)</t>
  </si>
  <si>
    <t>Svorka páska-páska M6 (SR2)</t>
  </si>
  <si>
    <t>Svorka univerzální (SU)</t>
  </si>
  <si>
    <t>Spojovací (SS)</t>
  </si>
  <si>
    <t>Připojovací na konstrukce zařízení</t>
  </si>
  <si>
    <t>Připojovací k jímací tyči,D=16, dvoušroubová</t>
  </si>
  <si>
    <t>Zkušební - plechová (SZ) včetně štítku s označením svodu</t>
  </si>
  <si>
    <t>Jímací tyč AlMgSi 1,5m se závitem M16</t>
  </si>
  <si>
    <t>Podstavec   beton/ KLOUB -  12 kg + PVC podl. podst. pro jim. tyč - záv. M16(váha 12kg)</t>
  </si>
  <si>
    <t>Jímací tyč AlMgSi 3m se závitem M16</t>
  </si>
  <si>
    <t>Podstavec   beton/ KLOUB  - 20 kg + PVC podl. podst. pro jim. tyč - záv. M16(váha 20kg)</t>
  </si>
  <si>
    <t>Izolační tyč pro uchycení jímače (s kov. hlavou) stavitelný, max. délka 0,8m</t>
  </si>
  <si>
    <t>Izolační tyč, vzpěra, pro uchycení jímače (s kov. hlavou), l= 0,8m</t>
  </si>
  <si>
    <t>Držák oddál. hromosvodu na kovové konstrukce nebo stěny</t>
  </si>
  <si>
    <t xml:space="preserve">PODPĚRA VEDENÍ </t>
  </si>
  <si>
    <t>Na ploché střechy (PV21), plast s betonovou kostkou</t>
  </si>
  <si>
    <t>Do živičných nebo betonových a podobných povrchů, žárově zinkovaná ocel.  v&lt;100mm</t>
  </si>
  <si>
    <t>DROBNÝ SPOTŘEBNÍ MATERIÁL</t>
  </si>
  <si>
    <t>Propojky, šrouby, pásky, ok a atyp. držáky a pod</t>
  </si>
  <si>
    <t>Hromosvod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</si>
  <si>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</si>
  <si>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</si>
  <si>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</si>
  <si>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</si>
  <si>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</si>
  <si>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</si>
  <si>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</si>
  <si>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</si>
  <si>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</si>
  <si>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</si>
  <si>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</si>
  <si>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</si>
  <si>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</si>
  <si>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</si>
  <si>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</si>
  <si>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</si>
  <si>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</si>
  <si>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</si>
  <si>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</si>
  <si>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</si>
  <si>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</si>
  <si>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 bez DPH</t>
  </si>
  <si>
    <t>Součty odstavců</t>
  </si>
  <si>
    <t xml:space="preserve">  ELEKTROMONTÁŽNÍ MATERIÁL</t>
  </si>
  <si>
    <t xml:space="preserve">  INSTALAČNÍ MATERIÁL A ÚLOŽNÉ KONSTRUKCE</t>
  </si>
  <si>
    <t xml:space="preserve">  SVÍTIDLA A PŘÍSLUŠENSTVÍ</t>
  </si>
  <si>
    <t xml:space="preserve">  KABELY, VODIČE A PŘÍSLUŠENSTVÍ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</si>
</sst>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3" max="3" width="0" style="8" hidden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 ht="39">
      <c r="A3" s="2" t="s">
        <v>4</v>
      </c>
      <c r="B3" s="4" t="s">
        <v>5</v>
      </c>
    </row>
    <row r="4" spans="1:2" ht="39">
      <c r="A4" s="2" t="s">
        <v>6</v>
      </c>
      <c r="B4" s="4" t="s">
        <v>7</v>
      </c>
    </row>
    <row r="5" spans="1:2">
      <c r="A5" s="2" t="s">
        <v>8</v>
      </c>
      <c r="B5" s="5" t="s">
        <v>9</v>
      </c>
    </row>
    <row r="6" spans="1:2">
      <c r="A6" s="2" t="s">
        <v>10</v>
      </c>
      <c r="B6" s="5" t="s">
        <v>11</v>
      </c>
    </row>
    <row r="7" spans="1:2">
      <c r="A7" s="2" t="s">
        <v>12</v>
      </c>
      <c r="B7" s="5" t="s">
        <v>13</v>
      </c>
    </row>
    <row r="8" spans="1:2">
      <c r="A8" s="2" t="s">
        <v>14</v>
      </c>
      <c r="B8" s="5" t="s">
        <v>15</v>
      </c>
    </row>
    <row r="9" spans="1:2">
      <c r="A9" s="2" t="s">
        <v>16</v>
      </c>
      <c r="B9" s="5" t="s">
        <v>17</v>
      </c>
    </row>
    <row r="10" spans="1:2">
      <c r="A10" s="2" t="s">
        <v>18</v>
      </c>
      <c r="B10" s="5" t="s">
        <v>15</v>
      </c>
    </row>
    <row r="11" spans="1:2">
      <c r="A11" s="2" t="s">
        <v>19</v>
      </c>
      <c r="B11" s="5" t="s">
        <v>15</v>
      </c>
    </row>
    <row r="12" spans="1:2">
      <c r="A12" s="2" t="s">
        <v>20</v>
      </c>
      <c r="B12" s="5" t="s">
        <v>21</v>
      </c>
    </row>
    <row r="13" spans="1:2">
      <c r="A13" s="2" t="s">
        <v>22</v>
      </c>
      <c r="B13" s="5" t="s">
        <v>15</v>
      </c>
    </row>
    <row r="14" spans="1:2">
      <c r="A14" s="2" t="s">
        <v>23</v>
      </c>
      <c r="B14" s="5" t="s">
        <v>24</v>
      </c>
    </row>
    <row r="15" spans="1:2">
      <c r="A15" s="2" t="s">
        <v>15</v>
      </c>
      <c r="B15" s="6" t="s">
        <v>15</v>
      </c>
    </row>
    <row r="16" spans="1:2">
      <c r="A16" s="2" t="s">
        <v>25</v>
      </c>
      <c r="B16" s="7" t="s">
        <v>26</v>
      </c>
    </row>
    <row r="17" spans="1:2">
      <c r="A17" s="2" t="s">
        <v>27</v>
      </c>
      <c r="B17" s="7" t="s">
        <v>28</v>
      </c>
    </row>
    <row r="18" spans="1:2">
      <c r="A18" s="2" t="s">
        <v>29</v>
      </c>
      <c r="B18" s="7" t="s">
        <v>30</v>
      </c>
    </row>
    <row r="19" spans="1:2">
      <c r="A19" s="2" t="s">
        <v>31</v>
      </c>
      <c r="B19" s="7" t="s">
        <v>32</v>
      </c>
    </row>
    <row r="20" spans="1:2">
      <c r="A20" s="2" t="s">
        <v>33</v>
      </c>
      <c r="B20" s="7" t="s">
        <v>32</v>
      </c>
    </row>
    <row r="21" spans="1:2">
      <c r="A21" s="2" t="s">
        <v>34</v>
      </c>
      <c r="B21" s="7" t="s">
        <v>32</v>
      </c>
    </row>
    <row r="22" spans="1:2">
      <c r="A22" s="2" t="s">
        <v>35</v>
      </c>
      <c r="B22" s="7" t="s">
        <v>32</v>
      </c>
    </row>
    <row r="23" spans="1:2">
      <c r="A23" s="2" t="s">
        <v>36</v>
      </c>
      <c r="B23" s="7" t="s">
        <v>37</v>
      </c>
    </row>
    <row r="24" spans="1:2">
      <c r="A24" s="2" t="s">
        <v>38</v>
      </c>
      <c r="B24" s="7" t="s">
        <v>32</v>
      </c>
    </row>
    <row r="25" spans="1:2">
      <c r="A25" s="2" t="s">
        <v>39</v>
      </c>
      <c r="B25" s="7" t="s">
        <v>32</v>
      </c>
    </row>
    <row r="26" spans="1:2">
      <c r="A26" s="2" t="s">
        <v>40</v>
      </c>
      <c r="B26" s="7" t="s">
        <v>41</v>
      </c>
    </row>
    <row r="27" spans="1:2">
      <c r="A27" s="2" t="s">
        <v>42</v>
      </c>
      <c r="B27" s="7" t="s">
        <v>32</v>
      </c>
    </row>
    <row r="28" spans="1:2">
      <c r="A28" s="2" t="s">
        <v>43</v>
      </c>
      <c r="B28" s="7" t="s">
        <v>32</v>
      </c>
    </row>
    <row r="29" spans="1:2">
      <c r="A29" s="2" t="s">
        <v>44</v>
      </c>
      <c r="B29" s="7" t="s">
        <v>32</v>
      </c>
    </row>
    <row r="30" spans="1:2">
      <c r="A30" s="2" t="s">
        <v>45</v>
      </c>
      <c r="B30" s="7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9"/>
  <sheetViews>
    <sheetView workbookViewId="0"/>
  </sheetViews>
  <sheetFormatPr defaultRowHeight="15"/>
  <cols>
    <col min="1" max="1" width="42.7109375" style="1" bestFit="1" customWidth="1"/>
    <col min="2" max="2" width="11.28515625" style="9" bestFit="1" customWidth="1"/>
    <col min="3" max="3" width="13.140625" style="9" bestFit="1" customWidth="1"/>
    <col min="5" max="5" width="0" style="8" hidden="1" customWidth="1"/>
  </cols>
  <sheetData>
    <row r="1" spans="1:3">
      <c r="A1" s="2" t="s">
        <v>0</v>
      </c>
      <c r="B1" s="10" t="s">
        <v>427</v>
      </c>
      <c r="C1" s="10" t="s">
        <v>428</v>
      </c>
    </row>
    <row r="2" spans="1:3">
      <c r="A2" s="5" t="s">
        <v>429</v>
      </c>
      <c r="B2" s="17"/>
      <c r="C2" s="17"/>
    </row>
    <row r="3" spans="1:3">
      <c r="A3" s="6" t="s">
        <v>430</v>
      </c>
      <c r="B3" s="12">
        <f>(Rozpočet!E312)</f>
        <v>0</v>
      </c>
      <c r="C3" s="12"/>
    </row>
    <row r="4" spans="1:3">
      <c r="A4" s="6" t="s">
        <v>431</v>
      </c>
      <c r="B4" s="12">
        <f>B3 * Parametry!B16 / 100</f>
        <v>0</v>
      </c>
      <c r="C4" s="12">
        <f>B3 * Parametry!B17 / 100</f>
        <v>0</v>
      </c>
    </row>
    <row r="5" spans="1:3">
      <c r="A5" s="6" t="s">
        <v>432</v>
      </c>
      <c r="B5" s="12"/>
      <c r="C5" s="12">
        <f>(Rozpočet!E481+Rozpočet!E538) + 0</f>
        <v>0</v>
      </c>
    </row>
    <row r="6" spans="1:3">
      <c r="A6" s="6" t="s">
        <v>433</v>
      </c>
      <c r="B6" s="12"/>
      <c r="C6" s="12">
        <f>(Rozpočet!G312) + (Rozpočet!G481+Rozpočet!G538) + 0</f>
        <v>0</v>
      </c>
    </row>
    <row r="7" spans="1:3">
      <c r="A7" s="7" t="s">
        <v>434</v>
      </c>
      <c r="B7" s="18">
        <f>B3 + B4</f>
        <v>0</v>
      </c>
      <c r="C7" s="18">
        <f>C3 + C4 + C5 + C6</f>
        <v>0</v>
      </c>
    </row>
    <row r="8" spans="1:3">
      <c r="A8" s="6" t="s">
        <v>435</v>
      </c>
      <c r="B8" s="12"/>
      <c r="C8" s="12">
        <f>(C5 + C6) * Parametry!B18 / 100</f>
        <v>0</v>
      </c>
    </row>
    <row r="9" spans="1:3">
      <c r="A9" s="6" t="s">
        <v>436</v>
      </c>
      <c r="B9" s="12"/>
      <c r="C9" s="12">
        <f>0 + 0</f>
        <v>0</v>
      </c>
    </row>
    <row r="10" spans="1:3">
      <c r="A10" s="6" t="s">
        <v>381</v>
      </c>
      <c r="B10" s="12"/>
      <c r="C10" s="12">
        <f>(Rozpočet!E495) + (Rozpočet!G495)</f>
        <v>0</v>
      </c>
    </row>
    <row r="11" spans="1:3">
      <c r="A11" s="6" t="s">
        <v>437</v>
      </c>
      <c r="B11" s="12"/>
      <c r="C11" s="12">
        <f>(C9 + C10) * Parametry!B19 / 100</f>
        <v>0</v>
      </c>
    </row>
    <row r="12" spans="1:3">
      <c r="A12" s="7" t="s">
        <v>438</v>
      </c>
      <c r="B12" s="18">
        <f>B7</f>
        <v>0</v>
      </c>
      <c r="C12" s="18">
        <f>C7 + C8 + C9 + C10 + C11</f>
        <v>0</v>
      </c>
    </row>
    <row r="13" spans="1:3">
      <c r="A13" s="6" t="s">
        <v>439</v>
      </c>
      <c r="B13" s="12"/>
      <c r="C13" s="12">
        <f>(B12 + C12) * Parametry!B20 / 100</f>
        <v>0</v>
      </c>
    </row>
    <row r="14" spans="1:3">
      <c r="A14" s="6" t="s">
        <v>440</v>
      </c>
      <c r="B14" s="12"/>
      <c r="C14" s="12">
        <f>(B12 + C12) * Parametry!B21 / 100</f>
        <v>0</v>
      </c>
    </row>
    <row r="15" spans="1:3">
      <c r="A15" s="6" t="s">
        <v>441</v>
      </c>
      <c r="B15" s="12"/>
      <c r="C15" s="12">
        <f>(B7 + C7) * Parametry!B22 / 100</f>
        <v>0</v>
      </c>
    </row>
    <row r="16" spans="1:3">
      <c r="A16" s="5" t="s">
        <v>442</v>
      </c>
      <c r="B16" s="17"/>
      <c r="C16" s="17">
        <f>B12 + C12 + C13 + C14 + C15</f>
        <v>0</v>
      </c>
    </row>
    <row r="17" spans="1:3">
      <c r="A17" s="6" t="s">
        <v>15</v>
      </c>
      <c r="B17" s="12"/>
      <c r="C17" s="12"/>
    </row>
    <row r="18" spans="1:3">
      <c r="A18" s="5" t="s">
        <v>443</v>
      </c>
      <c r="B18" s="17"/>
      <c r="C18" s="17"/>
    </row>
    <row r="19" spans="1:3">
      <c r="A19" s="6" t="s">
        <v>444</v>
      </c>
      <c r="B19" s="12"/>
      <c r="C19" s="12">
        <f>C12 * Parametry!B23 / 100</f>
        <v>0</v>
      </c>
    </row>
    <row r="20" spans="1:3">
      <c r="A20" s="6" t="s">
        <v>445</v>
      </c>
      <c r="B20" s="12"/>
      <c r="C20" s="12">
        <f>C12 * Parametry!B24 / 100</f>
        <v>0</v>
      </c>
    </row>
    <row r="21" spans="1:3">
      <c r="A21" s="5" t="s">
        <v>446</v>
      </c>
      <c r="B21" s="17"/>
      <c r="C21" s="17">
        <f>C19 + C20</f>
        <v>0</v>
      </c>
    </row>
    <row r="22" spans="1:3">
      <c r="A22" s="6" t="s">
        <v>447</v>
      </c>
      <c r="B22" s="12"/>
      <c r="C22" s="12">
        <f>Parametry!B25 * Parametry!B28 * (C16 * Parametry!B27)^Parametry!B26</f>
        <v>0</v>
      </c>
    </row>
    <row r="23" spans="1:3">
      <c r="A23" s="6" t="s">
        <v>15</v>
      </c>
      <c r="B23" s="12"/>
      <c r="C23" s="12"/>
    </row>
    <row r="24" spans="1:3">
      <c r="A24" s="3" t="s">
        <v>448</v>
      </c>
      <c r="B24" s="11"/>
      <c r="C24" s="11">
        <f>C16 + C21 + C22</f>
        <v>0</v>
      </c>
    </row>
    <row r="25" spans="1:3">
      <c r="A25" s="6" t="s">
        <v>15</v>
      </c>
      <c r="B25" s="12"/>
      <c r="C25" s="12"/>
    </row>
    <row r="26" spans="1:3">
      <c r="A26" s="5" t="s">
        <v>449</v>
      </c>
      <c r="B26" s="19" t="s">
        <v>48</v>
      </c>
      <c r="C26" s="19" t="s">
        <v>50</v>
      </c>
    </row>
    <row r="27" spans="1:3">
      <c r="A27" s="6" t="s">
        <v>53</v>
      </c>
      <c r="B27" s="12">
        <f>(Rozpočet!E60)</f>
        <v>0</v>
      </c>
      <c r="C27" s="12">
        <f>(Rozpočet!G60)</f>
        <v>0</v>
      </c>
    </row>
    <row r="28" spans="1:3">
      <c r="A28" s="6" t="s">
        <v>113</v>
      </c>
      <c r="B28" s="12">
        <f>(Rozpočet!E75)</f>
        <v>0</v>
      </c>
      <c r="C28" s="12">
        <f>(Rozpočet!G75)</f>
        <v>0</v>
      </c>
    </row>
    <row r="29" spans="1:3">
      <c r="A29" s="6" t="s">
        <v>123</v>
      </c>
      <c r="B29" s="12">
        <f>(Rozpočet!E103)</f>
        <v>0</v>
      </c>
      <c r="C29" s="12">
        <f>(Rozpočet!G103)</f>
        <v>0</v>
      </c>
    </row>
    <row r="30" spans="1:3">
      <c r="A30" s="6" t="s">
        <v>141</v>
      </c>
      <c r="B30" s="12">
        <f>(Rozpočet!E134)</f>
        <v>0</v>
      </c>
      <c r="C30" s="12">
        <f>(Rozpočet!G134)</f>
        <v>0</v>
      </c>
    </row>
    <row r="31" spans="1:3">
      <c r="A31" s="6" t="s">
        <v>155</v>
      </c>
      <c r="B31" s="12">
        <f>(Rozpočet!E145)</f>
        <v>0</v>
      </c>
      <c r="C31" s="12">
        <f>(Rozpočet!G145)</f>
        <v>0</v>
      </c>
    </row>
    <row r="32" spans="1:3">
      <c r="A32" s="6" t="s">
        <v>161</v>
      </c>
      <c r="B32" s="12">
        <f>(Rozpočet!E165)</f>
        <v>0</v>
      </c>
      <c r="C32" s="12">
        <f>(Rozpočet!G165)</f>
        <v>0</v>
      </c>
    </row>
    <row r="33" spans="1:3">
      <c r="A33" s="6" t="s">
        <v>168</v>
      </c>
      <c r="B33" s="12">
        <f>(Rozpočet!E175)</f>
        <v>0</v>
      </c>
      <c r="C33" s="12">
        <f>(Rozpočet!G175)</f>
        <v>0</v>
      </c>
    </row>
    <row r="34" spans="1:3">
      <c r="A34" s="6" t="s">
        <v>171</v>
      </c>
      <c r="B34" s="12">
        <f>(Rozpočet!E200)</f>
        <v>0</v>
      </c>
      <c r="C34" s="12">
        <f>(Rozpočet!G200)</f>
        <v>0</v>
      </c>
    </row>
    <row r="35" spans="1:3">
      <c r="A35" s="6" t="s">
        <v>178</v>
      </c>
      <c r="B35" s="12">
        <f>(Rozpočet!E221)</f>
        <v>0</v>
      </c>
      <c r="C35" s="12">
        <f>(Rozpočet!G221)</f>
        <v>0</v>
      </c>
    </row>
    <row r="36" spans="1:3">
      <c r="A36" s="6" t="s">
        <v>185</v>
      </c>
      <c r="B36" s="12">
        <f>(Rozpočet!E251)</f>
        <v>0</v>
      </c>
      <c r="C36" s="12">
        <f>(Rozpočet!G251)</f>
        <v>0</v>
      </c>
    </row>
    <row r="37" spans="1:3">
      <c r="A37" s="6" t="s">
        <v>194</v>
      </c>
      <c r="B37" s="12">
        <f>(Rozpočet!E271)</f>
        <v>0</v>
      </c>
      <c r="C37" s="12">
        <f>(Rozpočet!G271)</f>
        <v>0</v>
      </c>
    </row>
    <row r="38" spans="1:3">
      <c r="A38" s="6" t="s">
        <v>197</v>
      </c>
      <c r="B38" s="12">
        <f>(Rozpočet!E282)</f>
        <v>0</v>
      </c>
      <c r="C38" s="12">
        <f>(Rozpočet!G282)</f>
        <v>0</v>
      </c>
    </row>
    <row r="39" spans="1:3">
      <c r="A39" s="6" t="s">
        <v>207</v>
      </c>
      <c r="B39" s="12">
        <f>(Rozpočet!E287)</f>
        <v>0</v>
      </c>
      <c r="C39" s="12">
        <f>(Rozpočet!G287)</f>
        <v>0</v>
      </c>
    </row>
    <row r="40" spans="1:3">
      <c r="A40" s="6" t="s">
        <v>212</v>
      </c>
      <c r="B40" s="12">
        <f>(Rozpočet!E291)</f>
        <v>0</v>
      </c>
      <c r="C40" s="12">
        <f>(Rozpočet!G291)</f>
        <v>0</v>
      </c>
    </row>
    <row r="41" spans="1:3">
      <c r="A41" s="6" t="s">
        <v>215</v>
      </c>
      <c r="B41" s="12">
        <f>(Rozpočet!E294)</f>
        <v>0</v>
      </c>
      <c r="C41" s="12">
        <f>(Rozpočet!G294)</f>
        <v>0</v>
      </c>
    </row>
    <row r="42" spans="1:3">
      <c r="A42" s="6" t="s">
        <v>218</v>
      </c>
      <c r="B42" s="12">
        <f>(Rozpočet!E312)</f>
        <v>0</v>
      </c>
      <c r="C42" s="12">
        <f>(Rozpočet!G312)</f>
        <v>0</v>
      </c>
    </row>
    <row r="43" spans="1:3">
      <c r="A43" s="6" t="s">
        <v>220</v>
      </c>
      <c r="B43" s="12">
        <f>(Rozpočet!E481)</f>
        <v>0</v>
      </c>
      <c r="C43" s="12">
        <f>(Rozpočet!G481)</f>
        <v>0</v>
      </c>
    </row>
    <row r="44" spans="1:3">
      <c r="A44" s="6" t="s">
        <v>450</v>
      </c>
      <c r="B44" s="12">
        <f>(Rozpočet!E346)</f>
        <v>0</v>
      </c>
      <c r="C44" s="12">
        <f>(Rozpočet!G346)</f>
        <v>0</v>
      </c>
    </row>
    <row r="45" spans="1:3">
      <c r="A45" s="6" t="s">
        <v>451</v>
      </c>
      <c r="B45" s="12">
        <f>(Rozpočet!E370)</f>
        <v>0</v>
      </c>
      <c r="C45" s="12">
        <f>(Rozpočet!G370)</f>
        <v>0</v>
      </c>
    </row>
    <row r="46" spans="1:3">
      <c r="A46" s="6" t="s">
        <v>452</v>
      </c>
      <c r="B46" s="12">
        <f>(Rozpočet!E405)</f>
        <v>0</v>
      </c>
      <c r="C46" s="12">
        <f>(Rozpočet!G405)</f>
        <v>0</v>
      </c>
    </row>
    <row r="47" spans="1:3">
      <c r="A47" s="6" t="s">
        <v>453</v>
      </c>
      <c r="B47" s="12">
        <f>(Rozpočet!E459)</f>
        <v>0</v>
      </c>
      <c r="C47" s="12">
        <f>(Rozpočet!G459)</f>
        <v>0</v>
      </c>
    </row>
    <row r="48" spans="1:3">
      <c r="A48" s="6" t="s">
        <v>381</v>
      </c>
      <c r="B48" s="12">
        <f>(Rozpočet!E495)</f>
        <v>0</v>
      </c>
      <c r="C48" s="12">
        <f>(Rozpočet!G495)</f>
        <v>0</v>
      </c>
    </row>
    <row r="49" spans="1:3">
      <c r="A49" s="6" t="s">
        <v>395</v>
      </c>
      <c r="B49" s="12">
        <f>(Rozpočet!E538)</f>
        <v>0</v>
      </c>
      <c r="C49" s="12">
        <f>(Rozpočet!G538)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38"/>
  <sheetViews>
    <sheetView tabSelected="1" topLeftCell="A286" workbookViewId="0">
      <selection activeCell="L312" sqref="L312"/>
    </sheetView>
  </sheetViews>
  <sheetFormatPr defaultRowHeight="15"/>
  <cols>
    <col min="1" max="1" width="43" style="23" customWidth="1"/>
    <col min="2" max="2" width="5" style="1" bestFit="1" customWidth="1"/>
    <col min="3" max="3" width="7.85546875" style="9" bestFit="1" customWidth="1"/>
    <col min="4" max="4" width="9.85546875" style="9" bestFit="1" customWidth="1"/>
    <col min="5" max="5" width="13.42578125" style="9" bestFit="1" customWidth="1"/>
    <col min="6" max="6" width="8.85546875" style="9" bestFit="1" customWidth="1"/>
    <col min="7" max="7" width="12.5703125" style="9" bestFit="1" customWidth="1"/>
    <col min="8" max="8" width="13.140625" style="9" bestFit="1" customWidth="1"/>
    <col min="9" max="9" width="11" style="8" hidden="1" customWidth="1"/>
  </cols>
  <sheetData>
    <row r="1" spans="1:9">
      <c r="A1" s="20" t="s">
        <v>0</v>
      </c>
      <c r="B1" s="2" t="s">
        <v>46</v>
      </c>
      <c r="C1" s="10" t="s">
        <v>47</v>
      </c>
      <c r="D1" s="10" t="s">
        <v>48</v>
      </c>
      <c r="E1" s="10" t="s">
        <v>49</v>
      </c>
      <c r="F1" s="10" t="s">
        <v>50</v>
      </c>
      <c r="G1" s="10" t="s">
        <v>51</v>
      </c>
      <c r="H1" s="10" t="s">
        <v>52</v>
      </c>
      <c r="I1" s="8" t="e">
        <f>Parametry!#REF!/100*E316+Parametry!#REF!/100*E317+Parametry!#REF!/100*E319+Parametry!#REF!/100*E321+Parametry!#REF!/100*E323+Parametry!#REF!/100*E324+Parametry!#REF!/100*E336+Parametry!#REF!/100*E338+Parametry!#REF!/100*E339+Parametry!#REF!/100*E340+Parametry!#REF!/100*E341+Parametry!#REF!/100*E343+Parametry!#REF!/100*E348+Parametry!#REF!/100*E349+Parametry!#REF!/100*E350+Parametry!#REF!/100*E351+Parametry!#REF!/100*E352+Parametry!#REF!/100*E353+Parametry!#REF!/100*E354+Parametry!#REF!/100*E356+Parametry!#REF!/100*E357+Parametry!#REF!/100*E358</f>
        <v>#REF!</v>
      </c>
    </row>
    <row r="2" spans="1:9">
      <c r="A2" s="21" t="s">
        <v>53</v>
      </c>
      <c r="B2" s="3" t="s">
        <v>15</v>
      </c>
      <c r="C2" s="11"/>
      <c r="D2" s="11"/>
      <c r="E2" s="11"/>
      <c r="F2" s="11"/>
      <c r="G2" s="11"/>
      <c r="H2" s="11"/>
      <c r="I2" s="8" t="e">
        <f>I1+Parametry!#REF!/100*E359+Parametry!#REF!/100*E360+Parametry!#REF!/100*E361+Parametry!#REF!/100*E363+Parametry!#REF!/100*E364+Parametry!#REF!/100*E365+Parametry!#REF!/100*E366+Parametry!#REF!/100*E367+Parametry!#REF!/100*E412+Parametry!#REF!/100*E413+Parametry!#REF!/100*E414+Parametry!#REF!/100*E416+Parametry!#REF!/100*E417+Parametry!#REF!/100*E418+Parametry!#REF!/100*E419+Parametry!#REF!/100*E420+Parametry!#REF!/100*E421+Parametry!#REF!/100*E423+Parametry!#REF!/100*E424+Parametry!#REF!/100*E425+Parametry!#REF!/100*E426+Parametry!#REF!/100*E427</f>
        <v>#REF!</v>
      </c>
    </row>
    <row r="3" spans="1:9" ht="48.75">
      <c r="A3" s="13" t="s">
        <v>54</v>
      </c>
      <c r="B3" s="6" t="s">
        <v>55</v>
      </c>
      <c r="C3" s="12">
        <v>3</v>
      </c>
      <c r="D3" s="12"/>
      <c r="E3" s="12">
        <f t="shared" ref="E3:E34" si="0">C3*D3</f>
        <v>0</v>
      </c>
      <c r="F3" s="12"/>
      <c r="G3" s="12">
        <f t="shared" ref="G3:G34" si="1">C3*F3</f>
        <v>0</v>
      </c>
      <c r="H3" s="12">
        <f t="shared" ref="H3:H34" si="2">E3+G3</f>
        <v>0</v>
      </c>
      <c r="I3" s="8" t="e">
        <f>I2+Parametry!#REF!/100*E428+Parametry!#REF!/100*E429+Parametry!#REF!/100*E430+Parametry!#REF!/100*E431+Parametry!#REF!/100*E432+Parametry!#REF!/100*E433+Parametry!#REF!/100*E434+Parametry!#REF!/100*E436+Parametry!#REF!/100*E437+Parametry!#REF!/100*E438+Parametry!#REF!/100*E439+Parametry!#REF!/100*E440+Parametry!#REF!/100*E443+Parametry!#REF!/100*E444+Parametry!#REF!/100*E445+Parametry!#REF!/100*E446+Parametry!#REF!/100*E447+Parametry!#REF!/100*E448+Parametry!#REF!/100*E450+Parametry!#REF!/100*E451+Parametry!#REF!/100*E452+Parametry!#REF!/100*E453</f>
        <v>#REF!</v>
      </c>
    </row>
    <row r="4" spans="1:9">
      <c r="A4" s="13" t="s">
        <v>56</v>
      </c>
      <c r="B4" s="6" t="s">
        <v>55</v>
      </c>
      <c r="C4" s="12">
        <v>1</v>
      </c>
      <c r="D4" s="12"/>
      <c r="E4" s="12">
        <f t="shared" si="0"/>
        <v>0</v>
      </c>
      <c r="F4" s="12"/>
      <c r="G4" s="12">
        <f t="shared" si="1"/>
        <v>0</v>
      </c>
      <c r="H4" s="12">
        <f t="shared" si="2"/>
        <v>0</v>
      </c>
      <c r="I4" s="8" t="e">
        <f>I3+Parametry!#REF!/100*E454+Parametry!#REF!/100*E456+Parametry!#REF!/100*E457+Parametry!#REF!/100*E465+Parametry!#REF!/100*E466+Parametry!#REF!/100*E467+Parametry!#REF!/100*E468+Parametry!#REF!/100*E469+Parametry!#REF!/100*E470+Parametry!#REF!/100*E471+Parametry!#REF!/100*E473+Parametry!#REF!/100*E475+Parametry!#REF!/100*E478+Parametry!#REF!/100*E479+Parametry!#REF!/100*E500+Parametry!#REF!/100*E501+Parametry!#REF!/100*E503+Parametry!#REF!/100*E506+Parametry!#REF!/100*E508+Parametry!#REF!/100*E509+Parametry!#REF!/100*E510+Parametry!#REF!/100*E511</f>
        <v>#REF!</v>
      </c>
    </row>
    <row r="5" spans="1:9">
      <c r="A5" s="13" t="s">
        <v>57</v>
      </c>
      <c r="B5" s="6" t="s">
        <v>55</v>
      </c>
      <c r="C5" s="12">
        <v>3</v>
      </c>
      <c r="D5" s="12"/>
      <c r="E5" s="12">
        <f t="shared" si="0"/>
        <v>0</v>
      </c>
      <c r="F5" s="12"/>
      <c r="G5" s="12">
        <f t="shared" si="1"/>
        <v>0</v>
      </c>
      <c r="H5" s="12">
        <f t="shared" si="2"/>
        <v>0</v>
      </c>
      <c r="I5" s="8" t="e">
        <f>Parametry!#REF!/100*E316+Parametry!#REF!/100*E317+Parametry!#REF!/100*E319+Parametry!#REF!/100*E321+Parametry!#REF!/100*E323+Parametry!#REF!/100*E324+Parametry!#REF!/100*E336+Parametry!#REF!/100*E338+Parametry!#REF!/100*E339+Parametry!#REF!/100*E340+Parametry!#REF!/100*E341+Parametry!#REF!/100*E343+Parametry!#REF!/100*E348+Parametry!#REF!/100*E349+Parametry!#REF!/100*E350+Parametry!#REF!/100*E351+Parametry!#REF!/100*E352+Parametry!#REF!/100*E353+Parametry!#REF!/100*E354+Parametry!#REF!/100*E356+Parametry!#REF!/100*E357+Parametry!#REF!/100*E358</f>
        <v>#REF!</v>
      </c>
    </row>
    <row r="6" spans="1:9">
      <c r="A6" s="13" t="s">
        <v>58</v>
      </c>
      <c r="B6" s="6" t="s">
        <v>55</v>
      </c>
      <c r="C6" s="12">
        <v>3</v>
      </c>
      <c r="D6" s="12"/>
      <c r="E6" s="12">
        <f t="shared" si="0"/>
        <v>0</v>
      </c>
      <c r="F6" s="12"/>
      <c r="G6" s="12">
        <f t="shared" si="1"/>
        <v>0</v>
      </c>
      <c r="H6" s="12">
        <f t="shared" si="2"/>
        <v>0</v>
      </c>
      <c r="I6" s="8" t="e">
        <f>I5+Parametry!#REF!/100*E359+Parametry!#REF!/100*E360+Parametry!#REF!/100*E361+Parametry!#REF!/100*E363+Parametry!#REF!/100*E364+Parametry!#REF!/100*E365+Parametry!#REF!/100*E366+Parametry!#REF!/100*E367+Parametry!#REF!/100*E412+Parametry!#REF!/100*E413+Parametry!#REF!/100*E414+Parametry!#REF!/100*E416+Parametry!#REF!/100*E417+Parametry!#REF!/100*E418+Parametry!#REF!/100*E419+Parametry!#REF!/100*E420+Parametry!#REF!/100*E421+Parametry!#REF!/100*E423+Parametry!#REF!/100*E424+Parametry!#REF!/100*E425+Parametry!#REF!/100*E426+Parametry!#REF!/100*E427</f>
        <v>#REF!</v>
      </c>
    </row>
    <row r="7" spans="1:9">
      <c r="A7" s="13" t="s">
        <v>59</v>
      </c>
      <c r="B7" s="6" t="s">
        <v>60</v>
      </c>
      <c r="C7" s="12">
        <v>3</v>
      </c>
      <c r="D7" s="12"/>
      <c r="E7" s="12">
        <f t="shared" si="0"/>
        <v>0</v>
      </c>
      <c r="F7" s="12"/>
      <c r="G7" s="12">
        <f t="shared" si="1"/>
        <v>0</v>
      </c>
      <c r="H7" s="12">
        <f t="shared" si="2"/>
        <v>0</v>
      </c>
      <c r="I7" s="8" t="e">
        <f>I6+Parametry!#REF!/100*E428+Parametry!#REF!/100*E429+Parametry!#REF!/100*E430+Parametry!#REF!/100*E431+Parametry!#REF!/100*E432+Parametry!#REF!/100*E433+Parametry!#REF!/100*E434+Parametry!#REF!/100*E436+Parametry!#REF!/100*E437+Parametry!#REF!/100*E438+Parametry!#REF!/100*E439+Parametry!#REF!/100*E440+Parametry!#REF!/100*E443+Parametry!#REF!/100*E444+Parametry!#REF!/100*E445+Parametry!#REF!/100*E446+Parametry!#REF!/100*E447+Parametry!#REF!/100*E448+Parametry!#REF!/100*E450+Parametry!#REF!/100*E451+Parametry!#REF!/100*E452+Parametry!#REF!/100*E453</f>
        <v>#REF!</v>
      </c>
    </row>
    <row r="8" spans="1:9">
      <c r="A8" s="13" t="s">
        <v>61</v>
      </c>
      <c r="B8" s="6" t="s">
        <v>55</v>
      </c>
      <c r="C8" s="12">
        <v>4</v>
      </c>
      <c r="D8" s="12"/>
      <c r="E8" s="12">
        <f t="shared" si="0"/>
        <v>0</v>
      </c>
      <c r="F8" s="12"/>
      <c r="G8" s="12">
        <f t="shared" si="1"/>
        <v>0</v>
      </c>
      <c r="H8" s="12">
        <f t="shared" si="2"/>
        <v>0</v>
      </c>
      <c r="I8" s="8" t="e">
        <f>I7+Parametry!#REF!/100*E454+Parametry!#REF!/100*E456+Parametry!#REF!/100*E457+Parametry!#REF!/100*E465+Parametry!#REF!/100*E466+Parametry!#REF!/100*E467+Parametry!#REF!/100*E468+Parametry!#REF!/100*E469+Parametry!#REF!/100*E470+Parametry!#REF!/100*E471+Parametry!#REF!/100*E473+Parametry!#REF!/100*E475+Parametry!#REF!/100*E478+Parametry!#REF!/100*E479+Parametry!#REF!/100*E500+Parametry!#REF!/100*E501+Parametry!#REF!/100*E503+Parametry!#REF!/100*E506+Parametry!#REF!/100*E508+Parametry!#REF!/100*E509+Parametry!#REF!/100*E510+Parametry!#REF!/100*E511</f>
        <v>#REF!</v>
      </c>
    </row>
    <row r="9" spans="1:9">
      <c r="A9" s="13" t="s">
        <v>62</v>
      </c>
      <c r="B9" s="6" t="s">
        <v>55</v>
      </c>
      <c r="C9" s="12">
        <v>1</v>
      </c>
      <c r="D9" s="12"/>
      <c r="E9" s="12">
        <f t="shared" si="0"/>
        <v>0</v>
      </c>
      <c r="F9" s="12"/>
      <c r="G9" s="12">
        <f t="shared" si="1"/>
        <v>0</v>
      </c>
      <c r="H9" s="12">
        <f t="shared" si="2"/>
        <v>0</v>
      </c>
    </row>
    <row r="10" spans="1:9">
      <c r="A10" s="13" t="s">
        <v>63</v>
      </c>
      <c r="B10" s="6" t="s">
        <v>55</v>
      </c>
      <c r="C10" s="12">
        <v>1</v>
      </c>
      <c r="D10" s="12"/>
      <c r="E10" s="12">
        <f t="shared" si="0"/>
        <v>0</v>
      </c>
      <c r="F10" s="12"/>
      <c r="G10" s="12">
        <f t="shared" si="1"/>
        <v>0</v>
      </c>
      <c r="H10" s="12">
        <f t="shared" si="2"/>
        <v>0</v>
      </c>
    </row>
    <row r="11" spans="1:9" ht="24.75">
      <c r="A11" s="13" t="s">
        <v>64</v>
      </c>
      <c r="B11" s="6" t="s">
        <v>55</v>
      </c>
      <c r="C11" s="12">
        <v>1</v>
      </c>
      <c r="D11" s="12"/>
      <c r="E11" s="12">
        <f t="shared" si="0"/>
        <v>0</v>
      </c>
      <c r="F11" s="12"/>
      <c r="G11" s="12">
        <f t="shared" si="1"/>
        <v>0</v>
      </c>
      <c r="H11" s="12">
        <f t="shared" si="2"/>
        <v>0</v>
      </c>
    </row>
    <row r="12" spans="1:9">
      <c r="A12" s="13" t="s">
        <v>65</v>
      </c>
      <c r="B12" s="6" t="s">
        <v>55</v>
      </c>
      <c r="C12" s="12">
        <v>1</v>
      </c>
      <c r="D12" s="12"/>
      <c r="E12" s="12">
        <f t="shared" si="0"/>
        <v>0</v>
      </c>
      <c r="F12" s="12"/>
      <c r="G12" s="12">
        <f t="shared" si="1"/>
        <v>0</v>
      </c>
      <c r="H12" s="12">
        <f t="shared" si="2"/>
        <v>0</v>
      </c>
    </row>
    <row r="13" spans="1:9">
      <c r="A13" s="13" t="s">
        <v>66</v>
      </c>
      <c r="B13" s="6" t="s">
        <v>55</v>
      </c>
      <c r="C13" s="12">
        <v>3</v>
      </c>
      <c r="D13" s="12"/>
      <c r="E13" s="12">
        <f t="shared" si="0"/>
        <v>0</v>
      </c>
      <c r="F13" s="12"/>
      <c r="G13" s="12">
        <f t="shared" si="1"/>
        <v>0</v>
      </c>
      <c r="H13" s="12">
        <f t="shared" si="2"/>
        <v>0</v>
      </c>
    </row>
    <row r="14" spans="1:9">
      <c r="A14" s="13" t="s">
        <v>67</v>
      </c>
      <c r="B14" s="6" t="s">
        <v>55</v>
      </c>
      <c r="C14" s="12">
        <v>3</v>
      </c>
      <c r="D14" s="12"/>
      <c r="E14" s="12">
        <f t="shared" si="0"/>
        <v>0</v>
      </c>
      <c r="F14" s="12"/>
      <c r="G14" s="12">
        <f t="shared" si="1"/>
        <v>0</v>
      </c>
      <c r="H14" s="12">
        <f t="shared" si="2"/>
        <v>0</v>
      </c>
    </row>
    <row r="15" spans="1:9">
      <c r="A15" s="13" t="s">
        <v>68</v>
      </c>
      <c r="B15" s="6" t="s">
        <v>55</v>
      </c>
      <c r="C15" s="12">
        <v>2</v>
      </c>
      <c r="D15" s="12"/>
      <c r="E15" s="12">
        <f t="shared" si="0"/>
        <v>0</v>
      </c>
      <c r="F15" s="12"/>
      <c r="G15" s="12">
        <f t="shared" si="1"/>
        <v>0</v>
      </c>
      <c r="H15" s="12">
        <f t="shared" si="2"/>
        <v>0</v>
      </c>
    </row>
    <row r="16" spans="1:9">
      <c r="A16" s="13" t="s">
        <v>69</v>
      </c>
      <c r="B16" s="6" t="s">
        <v>55</v>
      </c>
      <c r="C16" s="12">
        <v>6</v>
      </c>
      <c r="D16" s="12"/>
      <c r="E16" s="12">
        <f t="shared" si="0"/>
        <v>0</v>
      </c>
      <c r="F16" s="12"/>
      <c r="G16" s="12">
        <f t="shared" si="1"/>
        <v>0</v>
      </c>
      <c r="H16" s="12">
        <f t="shared" si="2"/>
        <v>0</v>
      </c>
    </row>
    <row r="17" spans="1:8">
      <c r="A17" s="13" t="s">
        <v>70</v>
      </c>
      <c r="B17" s="6" t="s">
        <v>55</v>
      </c>
      <c r="C17" s="12">
        <v>2</v>
      </c>
      <c r="D17" s="12"/>
      <c r="E17" s="12">
        <f t="shared" si="0"/>
        <v>0</v>
      </c>
      <c r="F17" s="12"/>
      <c r="G17" s="12">
        <f t="shared" si="1"/>
        <v>0</v>
      </c>
      <c r="H17" s="12">
        <f t="shared" si="2"/>
        <v>0</v>
      </c>
    </row>
    <row r="18" spans="1:8" ht="24.75">
      <c r="A18" s="13" t="s">
        <v>71</v>
      </c>
      <c r="B18" s="6" t="s">
        <v>55</v>
      </c>
      <c r="C18" s="12">
        <v>2</v>
      </c>
      <c r="D18" s="12"/>
      <c r="E18" s="12">
        <f t="shared" si="0"/>
        <v>0</v>
      </c>
      <c r="F18" s="12"/>
      <c r="G18" s="12">
        <f t="shared" si="1"/>
        <v>0</v>
      </c>
      <c r="H18" s="12">
        <f t="shared" si="2"/>
        <v>0</v>
      </c>
    </row>
    <row r="19" spans="1:8" ht="36.75">
      <c r="A19" s="13" t="s">
        <v>72</v>
      </c>
      <c r="B19" s="6" t="s">
        <v>55</v>
      </c>
      <c r="C19" s="12">
        <v>4</v>
      </c>
      <c r="D19" s="12"/>
      <c r="E19" s="12">
        <f t="shared" si="0"/>
        <v>0</v>
      </c>
      <c r="F19" s="12"/>
      <c r="G19" s="12">
        <f t="shared" si="1"/>
        <v>0</v>
      </c>
      <c r="H19" s="12">
        <f t="shared" si="2"/>
        <v>0</v>
      </c>
    </row>
    <row r="20" spans="1:8" ht="24.75">
      <c r="A20" s="13" t="s">
        <v>73</v>
      </c>
      <c r="B20" s="6" t="s">
        <v>55</v>
      </c>
      <c r="C20" s="12">
        <v>3</v>
      </c>
      <c r="D20" s="12"/>
      <c r="E20" s="12">
        <f t="shared" si="0"/>
        <v>0</v>
      </c>
      <c r="F20" s="12"/>
      <c r="G20" s="12">
        <f t="shared" si="1"/>
        <v>0</v>
      </c>
      <c r="H20" s="12">
        <f t="shared" si="2"/>
        <v>0</v>
      </c>
    </row>
    <row r="21" spans="1:8" ht="48.75">
      <c r="A21" s="13" t="s">
        <v>74</v>
      </c>
      <c r="B21" s="6" t="s">
        <v>55</v>
      </c>
      <c r="C21" s="12">
        <v>1</v>
      </c>
      <c r="D21" s="12"/>
      <c r="E21" s="12">
        <f t="shared" si="0"/>
        <v>0</v>
      </c>
      <c r="F21" s="12"/>
      <c r="G21" s="12">
        <f t="shared" si="1"/>
        <v>0</v>
      </c>
      <c r="H21" s="12">
        <f t="shared" si="2"/>
        <v>0</v>
      </c>
    </row>
    <row r="22" spans="1:8">
      <c r="A22" s="13" t="s">
        <v>75</v>
      </c>
      <c r="B22" s="6" t="s">
        <v>55</v>
      </c>
      <c r="C22" s="12">
        <v>1</v>
      </c>
      <c r="D22" s="12"/>
      <c r="E22" s="12">
        <f t="shared" si="0"/>
        <v>0</v>
      </c>
      <c r="F22" s="12"/>
      <c r="G22" s="12">
        <f t="shared" si="1"/>
        <v>0</v>
      </c>
      <c r="H22" s="12">
        <f t="shared" si="2"/>
        <v>0</v>
      </c>
    </row>
    <row r="23" spans="1:8">
      <c r="A23" s="13" t="s">
        <v>76</v>
      </c>
      <c r="B23" s="6" t="s">
        <v>55</v>
      </c>
      <c r="C23" s="12">
        <v>1</v>
      </c>
      <c r="D23" s="12"/>
      <c r="E23" s="12">
        <f t="shared" si="0"/>
        <v>0</v>
      </c>
      <c r="F23" s="12"/>
      <c r="G23" s="12">
        <f t="shared" si="1"/>
        <v>0</v>
      </c>
      <c r="H23" s="12">
        <f t="shared" si="2"/>
        <v>0</v>
      </c>
    </row>
    <row r="24" spans="1:8">
      <c r="A24" s="13" t="s">
        <v>77</v>
      </c>
      <c r="B24" s="6" t="s">
        <v>55</v>
      </c>
      <c r="C24" s="12">
        <v>3</v>
      </c>
      <c r="D24" s="12"/>
      <c r="E24" s="12">
        <f t="shared" si="0"/>
        <v>0</v>
      </c>
      <c r="F24" s="12"/>
      <c r="G24" s="12">
        <f t="shared" si="1"/>
        <v>0</v>
      </c>
      <c r="H24" s="12">
        <f t="shared" si="2"/>
        <v>0</v>
      </c>
    </row>
    <row r="25" spans="1:8">
      <c r="A25" s="13" t="s">
        <v>78</v>
      </c>
      <c r="B25" s="6" t="s">
        <v>55</v>
      </c>
      <c r="C25" s="12">
        <v>1</v>
      </c>
      <c r="D25" s="12"/>
      <c r="E25" s="12">
        <f t="shared" si="0"/>
        <v>0</v>
      </c>
      <c r="F25" s="12"/>
      <c r="G25" s="12">
        <f t="shared" si="1"/>
        <v>0</v>
      </c>
      <c r="H25" s="12">
        <f t="shared" si="2"/>
        <v>0</v>
      </c>
    </row>
    <row r="26" spans="1:8">
      <c r="A26" s="13" t="s">
        <v>79</v>
      </c>
      <c r="B26" s="6" t="s">
        <v>55</v>
      </c>
      <c r="C26" s="12">
        <v>2</v>
      </c>
      <c r="D26" s="12"/>
      <c r="E26" s="12">
        <f t="shared" si="0"/>
        <v>0</v>
      </c>
      <c r="F26" s="12"/>
      <c r="G26" s="12">
        <f t="shared" si="1"/>
        <v>0</v>
      </c>
      <c r="H26" s="12">
        <f t="shared" si="2"/>
        <v>0</v>
      </c>
    </row>
    <row r="27" spans="1:8">
      <c r="A27" s="13" t="s">
        <v>80</v>
      </c>
      <c r="B27" s="6" t="s">
        <v>55</v>
      </c>
      <c r="C27" s="12">
        <v>4</v>
      </c>
      <c r="D27" s="12"/>
      <c r="E27" s="12">
        <f t="shared" si="0"/>
        <v>0</v>
      </c>
      <c r="F27" s="12"/>
      <c r="G27" s="12">
        <f t="shared" si="1"/>
        <v>0</v>
      </c>
      <c r="H27" s="12">
        <f t="shared" si="2"/>
        <v>0</v>
      </c>
    </row>
    <row r="28" spans="1:8">
      <c r="A28" s="13" t="s">
        <v>81</v>
      </c>
      <c r="B28" s="6" t="s">
        <v>55</v>
      </c>
      <c r="C28" s="12">
        <v>1</v>
      </c>
      <c r="D28" s="12"/>
      <c r="E28" s="12">
        <f t="shared" si="0"/>
        <v>0</v>
      </c>
      <c r="F28" s="12"/>
      <c r="G28" s="12">
        <f t="shared" si="1"/>
        <v>0</v>
      </c>
      <c r="H28" s="12">
        <f t="shared" si="2"/>
        <v>0</v>
      </c>
    </row>
    <row r="29" spans="1:8">
      <c r="A29" s="13" t="s">
        <v>82</v>
      </c>
      <c r="B29" s="6" t="s">
        <v>55</v>
      </c>
      <c r="C29" s="12">
        <v>3</v>
      </c>
      <c r="D29" s="12"/>
      <c r="E29" s="12">
        <f t="shared" si="0"/>
        <v>0</v>
      </c>
      <c r="F29" s="12"/>
      <c r="G29" s="12">
        <f t="shared" si="1"/>
        <v>0</v>
      </c>
      <c r="H29" s="12">
        <f t="shared" si="2"/>
        <v>0</v>
      </c>
    </row>
    <row r="30" spans="1:8">
      <c r="A30" s="13" t="s">
        <v>83</v>
      </c>
      <c r="B30" s="6" t="s">
        <v>55</v>
      </c>
      <c r="C30" s="12">
        <v>4</v>
      </c>
      <c r="D30" s="12"/>
      <c r="E30" s="12">
        <f t="shared" si="0"/>
        <v>0</v>
      </c>
      <c r="F30" s="12"/>
      <c r="G30" s="12">
        <f t="shared" si="1"/>
        <v>0</v>
      </c>
      <c r="H30" s="12">
        <f t="shared" si="2"/>
        <v>0</v>
      </c>
    </row>
    <row r="31" spans="1:8">
      <c r="A31" s="13" t="s">
        <v>84</v>
      </c>
      <c r="B31" s="6" t="s">
        <v>55</v>
      </c>
      <c r="C31" s="12">
        <v>1</v>
      </c>
      <c r="D31" s="12"/>
      <c r="E31" s="12">
        <f t="shared" si="0"/>
        <v>0</v>
      </c>
      <c r="F31" s="12"/>
      <c r="G31" s="12">
        <f t="shared" si="1"/>
        <v>0</v>
      </c>
      <c r="H31" s="12">
        <f t="shared" si="2"/>
        <v>0</v>
      </c>
    </row>
    <row r="32" spans="1:8">
      <c r="A32" s="13" t="s">
        <v>85</v>
      </c>
      <c r="B32" s="6" t="s">
        <v>55</v>
      </c>
      <c r="C32" s="12">
        <v>1</v>
      </c>
      <c r="D32" s="12"/>
      <c r="E32" s="12">
        <f t="shared" si="0"/>
        <v>0</v>
      </c>
      <c r="F32" s="12"/>
      <c r="G32" s="12">
        <f t="shared" si="1"/>
        <v>0</v>
      </c>
      <c r="H32" s="12">
        <f t="shared" si="2"/>
        <v>0</v>
      </c>
    </row>
    <row r="33" spans="1:8" ht="24.75">
      <c r="A33" s="13" t="s">
        <v>86</v>
      </c>
      <c r="B33" s="6" t="s">
        <v>55</v>
      </c>
      <c r="C33" s="12">
        <v>1</v>
      </c>
      <c r="D33" s="12"/>
      <c r="E33" s="12">
        <f t="shared" si="0"/>
        <v>0</v>
      </c>
      <c r="F33" s="12"/>
      <c r="G33" s="12">
        <f t="shared" si="1"/>
        <v>0</v>
      </c>
      <c r="H33" s="12">
        <f t="shared" si="2"/>
        <v>0</v>
      </c>
    </row>
    <row r="34" spans="1:8">
      <c r="A34" s="13" t="s">
        <v>87</v>
      </c>
      <c r="B34" s="6" t="s">
        <v>55</v>
      </c>
      <c r="C34" s="12">
        <v>1</v>
      </c>
      <c r="D34" s="12"/>
      <c r="E34" s="12">
        <f t="shared" si="0"/>
        <v>0</v>
      </c>
      <c r="F34" s="12"/>
      <c r="G34" s="12">
        <f t="shared" si="1"/>
        <v>0</v>
      </c>
      <c r="H34" s="12">
        <f t="shared" si="2"/>
        <v>0</v>
      </c>
    </row>
    <row r="35" spans="1:8" ht="48.75">
      <c r="A35" s="13" t="s">
        <v>88</v>
      </c>
      <c r="B35" s="6" t="s">
        <v>55</v>
      </c>
      <c r="C35" s="12">
        <v>1</v>
      </c>
      <c r="D35" s="12"/>
      <c r="E35" s="12">
        <f t="shared" ref="E35:E58" si="3">C35*D35</f>
        <v>0</v>
      </c>
      <c r="F35" s="12"/>
      <c r="G35" s="12">
        <f t="shared" ref="G35:G58" si="4">C35*F35</f>
        <v>0</v>
      </c>
      <c r="H35" s="12">
        <f t="shared" ref="H35:H59" si="5">E35+G35</f>
        <v>0</v>
      </c>
    </row>
    <row r="36" spans="1:8">
      <c r="A36" s="13" t="s">
        <v>89</v>
      </c>
      <c r="B36" s="6" t="s">
        <v>55</v>
      </c>
      <c r="C36" s="12">
        <v>1</v>
      </c>
      <c r="D36" s="12"/>
      <c r="E36" s="12">
        <f t="shared" si="3"/>
        <v>0</v>
      </c>
      <c r="F36" s="12"/>
      <c r="G36" s="12">
        <f t="shared" si="4"/>
        <v>0</v>
      </c>
      <c r="H36" s="12">
        <f t="shared" si="5"/>
        <v>0</v>
      </c>
    </row>
    <row r="37" spans="1:8">
      <c r="A37" s="13" t="s">
        <v>90</v>
      </c>
      <c r="B37" s="6" t="s">
        <v>55</v>
      </c>
      <c r="C37" s="12">
        <v>1</v>
      </c>
      <c r="D37" s="12"/>
      <c r="E37" s="12">
        <f t="shared" si="3"/>
        <v>0</v>
      </c>
      <c r="F37" s="12"/>
      <c r="G37" s="12">
        <f t="shared" si="4"/>
        <v>0</v>
      </c>
      <c r="H37" s="12">
        <f t="shared" si="5"/>
        <v>0</v>
      </c>
    </row>
    <row r="38" spans="1:8">
      <c r="A38" s="13" t="s">
        <v>91</v>
      </c>
      <c r="B38" s="6" t="s">
        <v>55</v>
      </c>
      <c r="C38" s="12">
        <v>1</v>
      </c>
      <c r="D38" s="12"/>
      <c r="E38" s="12">
        <f t="shared" si="3"/>
        <v>0</v>
      </c>
      <c r="F38" s="12"/>
      <c r="G38" s="12">
        <f t="shared" si="4"/>
        <v>0</v>
      </c>
      <c r="H38" s="12">
        <f t="shared" si="5"/>
        <v>0</v>
      </c>
    </row>
    <row r="39" spans="1:8" ht="24.75">
      <c r="A39" s="13" t="s">
        <v>92</v>
      </c>
      <c r="B39" s="6" t="s">
        <v>55</v>
      </c>
      <c r="C39" s="12">
        <v>1</v>
      </c>
      <c r="D39" s="12"/>
      <c r="E39" s="12">
        <f t="shared" si="3"/>
        <v>0</v>
      </c>
      <c r="F39" s="12"/>
      <c r="G39" s="12">
        <f t="shared" si="4"/>
        <v>0</v>
      </c>
      <c r="H39" s="12">
        <f t="shared" si="5"/>
        <v>0</v>
      </c>
    </row>
    <row r="40" spans="1:8" ht="24.75">
      <c r="A40" s="13" t="s">
        <v>93</v>
      </c>
      <c r="B40" s="6" t="s">
        <v>55</v>
      </c>
      <c r="C40" s="12">
        <v>2</v>
      </c>
      <c r="D40" s="12"/>
      <c r="E40" s="12">
        <f t="shared" si="3"/>
        <v>0</v>
      </c>
      <c r="F40" s="12"/>
      <c r="G40" s="12">
        <f t="shared" si="4"/>
        <v>0</v>
      </c>
      <c r="H40" s="12">
        <f t="shared" si="5"/>
        <v>0</v>
      </c>
    </row>
    <row r="41" spans="1:8">
      <c r="A41" s="13" t="s">
        <v>94</v>
      </c>
      <c r="B41" s="6" t="s">
        <v>55</v>
      </c>
      <c r="C41" s="12">
        <v>1</v>
      </c>
      <c r="D41" s="12"/>
      <c r="E41" s="12">
        <f t="shared" si="3"/>
        <v>0</v>
      </c>
      <c r="F41" s="12"/>
      <c r="G41" s="12">
        <f t="shared" si="4"/>
        <v>0</v>
      </c>
      <c r="H41" s="12">
        <f t="shared" si="5"/>
        <v>0</v>
      </c>
    </row>
    <row r="42" spans="1:8">
      <c r="A42" s="13" t="s">
        <v>95</v>
      </c>
      <c r="B42" s="6" t="s">
        <v>55</v>
      </c>
      <c r="C42" s="12">
        <v>1</v>
      </c>
      <c r="D42" s="12"/>
      <c r="E42" s="12">
        <f t="shared" si="3"/>
        <v>0</v>
      </c>
      <c r="F42" s="12"/>
      <c r="G42" s="12">
        <f t="shared" si="4"/>
        <v>0</v>
      </c>
      <c r="H42" s="12">
        <f t="shared" si="5"/>
        <v>0</v>
      </c>
    </row>
    <row r="43" spans="1:8">
      <c r="A43" s="13" t="s">
        <v>96</v>
      </c>
      <c r="B43" s="6" t="s">
        <v>55</v>
      </c>
      <c r="C43" s="12">
        <v>4</v>
      </c>
      <c r="D43" s="12"/>
      <c r="E43" s="12">
        <f t="shared" si="3"/>
        <v>0</v>
      </c>
      <c r="F43" s="12"/>
      <c r="G43" s="12">
        <f t="shared" si="4"/>
        <v>0</v>
      </c>
      <c r="H43" s="12">
        <f t="shared" si="5"/>
        <v>0</v>
      </c>
    </row>
    <row r="44" spans="1:8">
      <c r="A44" s="13" t="s">
        <v>97</v>
      </c>
      <c r="B44" s="6" t="s">
        <v>55</v>
      </c>
      <c r="C44" s="12">
        <v>1</v>
      </c>
      <c r="D44" s="12"/>
      <c r="E44" s="12">
        <f t="shared" si="3"/>
        <v>0</v>
      </c>
      <c r="F44" s="12"/>
      <c r="G44" s="12">
        <f t="shared" si="4"/>
        <v>0</v>
      </c>
      <c r="H44" s="12">
        <f t="shared" si="5"/>
        <v>0</v>
      </c>
    </row>
    <row r="45" spans="1:8">
      <c r="A45" s="13" t="s">
        <v>98</v>
      </c>
      <c r="B45" s="6" t="s">
        <v>55</v>
      </c>
      <c r="C45" s="12">
        <v>1</v>
      </c>
      <c r="D45" s="12"/>
      <c r="E45" s="12">
        <f t="shared" si="3"/>
        <v>0</v>
      </c>
      <c r="F45" s="12"/>
      <c r="G45" s="12">
        <f t="shared" si="4"/>
        <v>0</v>
      </c>
      <c r="H45" s="12">
        <f t="shared" si="5"/>
        <v>0</v>
      </c>
    </row>
    <row r="46" spans="1:8" ht="24.75">
      <c r="A46" s="13" t="s">
        <v>99</v>
      </c>
      <c r="B46" s="6" t="s">
        <v>55</v>
      </c>
      <c r="C46" s="12">
        <v>1</v>
      </c>
      <c r="D46" s="12"/>
      <c r="E46" s="12">
        <f t="shared" si="3"/>
        <v>0</v>
      </c>
      <c r="F46" s="12"/>
      <c r="G46" s="12">
        <f t="shared" si="4"/>
        <v>0</v>
      </c>
      <c r="H46" s="12">
        <f t="shared" si="5"/>
        <v>0</v>
      </c>
    </row>
    <row r="47" spans="1:8" ht="24.75">
      <c r="A47" s="13" t="s">
        <v>100</v>
      </c>
      <c r="B47" s="6" t="s">
        <v>55</v>
      </c>
      <c r="C47" s="12">
        <v>1</v>
      </c>
      <c r="D47" s="12"/>
      <c r="E47" s="12">
        <f t="shared" si="3"/>
        <v>0</v>
      </c>
      <c r="F47" s="12"/>
      <c r="G47" s="12">
        <f t="shared" si="4"/>
        <v>0</v>
      </c>
      <c r="H47" s="12">
        <f t="shared" si="5"/>
        <v>0</v>
      </c>
    </row>
    <row r="48" spans="1:8" ht="24.75">
      <c r="A48" s="13" t="s">
        <v>101</v>
      </c>
      <c r="B48" s="6" t="s">
        <v>55</v>
      </c>
      <c r="C48" s="12">
        <v>1</v>
      </c>
      <c r="D48" s="12"/>
      <c r="E48" s="12">
        <f t="shared" si="3"/>
        <v>0</v>
      </c>
      <c r="F48" s="12"/>
      <c r="G48" s="12">
        <f t="shared" si="4"/>
        <v>0</v>
      </c>
      <c r="H48" s="12">
        <f t="shared" si="5"/>
        <v>0</v>
      </c>
    </row>
    <row r="49" spans="1:8" ht="24.75">
      <c r="A49" s="13" t="s">
        <v>102</v>
      </c>
      <c r="B49" s="6" t="s">
        <v>55</v>
      </c>
      <c r="C49" s="12">
        <v>2</v>
      </c>
      <c r="D49" s="12"/>
      <c r="E49" s="12">
        <f t="shared" si="3"/>
        <v>0</v>
      </c>
      <c r="F49" s="12"/>
      <c r="G49" s="12">
        <f t="shared" si="4"/>
        <v>0</v>
      </c>
      <c r="H49" s="12">
        <f t="shared" si="5"/>
        <v>0</v>
      </c>
    </row>
    <row r="50" spans="1:8" ht="24.75">
      <c r="A50" s="13" t="s">
        <v>103</v>
      </c>
      <c r="B50" s="6" t="s">
        <v>55</v>
      </c>
      <c r="C50" s="12">
        <v>1</v>
      </c>
      <c r="D50" s="12"/>
      <c r="E50" s="12">
        <f t="shared" si="3"/>
        <v>0</v>
      </c>
      <c r="F50" s="12"/>
      <c r="G50" s="12">
        <f t="shared" si="4"/>
        <v>0</v>
      </c>
      <c r="H50" s="12">
        <f t="shared" si="5"/>
        <v>0</v>
      </c>
    </row>
    <row r="51" spans="1:8" ht="24.75">
      <c r="A51" s="13" t="s">
        <v>104</v>
      </c>
      <c r="B51" s="6" t="s">
        <v>55</v>
      </c>
      <c r="C51" s="12">
        <v>1</v>
      </c>
      <c r="D51" s="12"/>
      <c r="E51" s="12">
        <f t="shared" si="3"/>
        <v>0</v>
      </c>
      <c r="F51" s="12"/>
      <c r="G51" s="12">
        <f t="shared" si="4"/>
        <v>0</v>
      </c>
      <c r="H51" s="12">
        <f t="shared" si="5"/>
        <v>0</v>
      </c>
    </row>
    <row r="52" spans="1:8" ht="24.75">
      <c r="A52" s="13" t="s">
        <v>105</v>
      </c>
      <c r="B52" s="6" t="s">
        <v>55</v>
      </c>
      <c r="C52" s="12">
        <v>3</v>
      </c>
      <c r="D52" s="12"/>
      <c r="E52" s="12">
        <f t="shared" si="3"/>
        <v>0</v>
      </c>
      <c r="F52" s="12"/>
      <c r="G52" s="12">
        <f t="shared" si="4"/>
        <v>0</v>
      </c>
      <c r="H52" s="12">
        <f t="shared" si="5"/>
        <v>0</v>
      </c>
    </row>
    <row r="53" spans="1:8">
      <c r="A53" s="13" t="s">
        <v>106</v>
      </c>
      <c r="B53" s="6" t="s">
        <v>55</v>
      </c>
      <c r="C53" s="12">
        <v>20</v>
      </c>
      <c r="D53" s="12"/>
      <c r="E53" s="12">
        <f t="shared" si="3"/>
        <v>0</v>
      </c>
      <c r="F53" s="12"/>
      <c r="G53" s="12">
        <f t="shared" si="4"/>
        <v>0</v>
      </c>
      <c r="H53" s="12">
        <f t="shared" si="5"/>
        <v>0</v>
      </c>
    </row>
    <row r="54" spans="1:8">
      <c r="A54" s="13" t="s">
        <v>107</v>
      </c>
      <c r="B54" s="6" t="s">
        <v>55</v>
      </c>
      <c r="C54" s="12">
        <v>24</v>
      </c>
      <c r="D54" s="12"/>
      <c r="E54" s="12">
        <f t="shared" si="3"/>
        <v>0</v>
      </c>
      <c r="F54" s="12"/>
      <c r="G54" s="12">
        <f t="shared" si="4"/>
        <v>0</v>
      </c>
      <c r="H54" s="12">
        <f t="shared" si="5"/>
        <v>0</v>
      </c>
    </row>
    <row r="55" spans="1:8">
      <c r="A55" s="13" t="s">
        <v>108</v>
      </c>
      <c r="B55" s="6" t="s">
        <v>55</v>
      </c>
      <c r="C55" s="12">
        <v>6</v>
      </c>
      <c r="D55" s="12"/>
      <c r="E55" s="12">
        <f t="shared" si="3"/>
        <v>0</v>
      </c>
      <c r="F55" s="12"/>
      <c r="G55" s="12">
        <f t="shared" si="4"/>
        <v>0</v>
      </c>
      <c r="H55" s="12">
        <f t="shared" si="5"/>
        <v>0</v>
      </c>
    </row>
    <row r="56" spans="1:8">
      <c r="A56" s="13" t="s">
        <v>109</v>
      </c>
      <c r="B56" s="6" t="s">
        <v>55</v>
      </c>
      <c r="C56" s="12">
        <v>21</v>
      </c>
      <c r="D56" s="12"/>
      <c r="E56" s="12">
        <f t="shared" si="3"/>
        <v>0</v>
      </c>
      <c r="F56" s="12"/>
      <c r="G56" s="12">
        <f t="shared" si="4"/>
        <v>0</v>
      </c>
      <c r="H56" s="12">
        <f t="shared" si="5"/>
        <v>0</v>
      </c>
    </row>
    <row r="57" spans="1:8">
      <c r="A57" s="13" t="s">
        <v>110</v>
      </c>
      <c r="B57" s="6" t="s">
        <v>55</v>
      </c>
      <c r="C57" s="12">
        <v>3</v>
      </c>
      <c r="D57" s="12"/>
      <c r="E57" s="12">
        <f t="shared" si="3"/>
        <v>0</v>
      </c>
      <c r="F57" s="12"/>
      <c r="G57" s="12">
        <f t="shared" si="4"/>
        <v>0</v>
      </c>
      <c r="H57" s="12">
        <f t="shared" si="5"/>
        <v>0</v>
      </c>
    </row>
    <row r="58" spans="1:8" ht="36.75">
      <c r="A58" s="13" t="s">
        <v>111</v>
      </c>
      <c r="B58" s="6" t="s">
        <v>60</v>
      </c>
      <c r="C58" s="12">
        <v>1</v>
      </c>
      <c r="D58" s="12"/>
      <c r="E58" s="12">
        <f t="shared" si="3"/>
        <v>0</v>
      </c>
      <c r="F58" s="12"/>
      <c r="G58" s="12">
        <f t="shared" si="4"/>
        <v>0</v>
      </c>
      <c r="H58" s="12">
        <f t="shared" si="5"/>
        <v>0</v>
      </c>
    </row>
    <row r="59" spans="1:8">
      <c r="A59" s="13" t="s">
        <v>15</v>
      </c>
      <c r="B59" s="6" t="s">
        <v>15</v>
      </c>
      <c r="C59" s="12"/>
      <c r="D59" s="12"/>
      <c r="E59" s="12"/>
      <c r="F59" s="12"/>
      <c r="G59" s="12"/>
      <c r="H59" s="12">
        <f t="shared" si="5"/>
        <v>0</v>
      </c>
    </row>
    <row r="60" spans="1:8">
      <c r="A60" s="21" t="s">
        <v>112</v>
      </c>
      <c r="B60" s="3" t="s">
        <v>15</v>
      </c>
      <c r="C60" s="11"/>
      <c r="D60" s="11"/>
      <c r="E60" s="11">
        <f>SUM(E3:E59)</f>
        <v>0</v>
      </c>
      <c r="F60" s="11"/>
      <c r="G60" s="11">
        <f>SUM(G3:G59)</f>
        <v>0</v>
      </c>
      <c r="H60" s="11">
        <f>SUM(H3:H59)</f>
        <v>0</v>
      </c>
    </row>
    <row r="61" spans="1:8">
      <c r="A61" s="21" t="s">
        <v>113</v>
      </c>
      <c r="B61" s="3" t="s">
        <v>15</v>
      </c>
      <c r="C61" s="11"/>
      <c r="D61" s="11"/>
      <c r="E61" s="11"/>
      <c r="F61" s="11"/>
      <c r="G61" s="11"/>
      <c r="H61" s="11"/>
    </row>
    <row r="62" spans="1:8">
      <c r="A62" s="13" t="s">
        <v>114</v>
      </c>
      <c r="B62" s="6" t="s">
        <v>55</v>
      </c>
      <c r="C62" s="12">
        <v>1</v>
      </c>
      <c r="D62" s="12"/>
      <c r="E62" s="12">
        <f t="shared" ref="E62:E73" si="6">C62*D62</f>
        <v>0</v>
      </c>
      <c r="F62" s="12"/>
      <c r="G62" s="12">
        <f t="shared" ref="G62:G73" si="7">C62*F62</f>
        <v>0</v>
      </c>
      <c r="H62" s="12">
        <f t="shared" ref="H62:H74" si="8">E62+G62</f>
        <v>0</v>
      </c>
    </row>
    <row r="63" spans="1:8" ht="36.75">
      <c r="A63" s="13" t="s">
        <v>115</v>
      </c>
      <c r="B63" s="6" t="s">
        <v>55</v>
      </c>
      <c r="C63" s="12">
        <v>1</v>
      </c>
      <c r="D63" s="12"/>
      <c r="E63" s="12">
        <f t="shared" si="6"/>
        <v>0</v>
      </c>
      <c r="F63" s="12"/>
      <c r="G63" s="12">
        <f t="shared" si="7"/>
        <v>0</v>
      </c>
      <c r="H63" s="12">
        <f t="shared" si="8"/>
        <v>0</v>
      </c>
    </row>
    <row r="64" spans="1:8" ht="24.75">
      <c r="A64" s="13" t="s">
        <v>116</v>
      </c>
      <c r="B64" s="6" t="s">
        <v>55</v>
      </c>
      <c r="C64" s="12">
        <v>3</v>
      </c>
      <c r="D64" s="12"/>
      <c r="E64" s="12">
        <f t="shared" si="6"/>
        <v>0</v>
      </c>
      <c r="F64" s="12"/>
      <c r="G64" s="12">
        <f t="shared" si="7"/>
        <v>0</v>
      </c>
      <c r="H64" s="12">
        <f t="shared" si="8"/>
        <v>0</v>
      </c>
    </row>
    <row r="65" spans="1:8">
      <c r="A65" s="13" t="s">
        <v>117</v>
      </c>
      <c r="B65" s="6" t="s">
        <v>55</v>
      </c>
      <c r="C65" s="12">
        <v>1</v>
      </c>
      <c r="D65" s="12"/>
      <c r="E65" s="12">
        <f t="shared" si="6"/>
        <v>0</v>
      </c>
      <c r="F65" s="12"/>
      <c r="G65" s="12">
        <f t="shared" si="7"/>
        <v>0</v>
      </c>
      <c r="H65" s="12">
        <f t="shared" si="8"/>
        <v>0</v>
      </c>
    </row>
    <row r="66" spans="1:8">
      <c r="A66" s="13" t="s">
        <v>118</v>
      </c>
      <c r="B66" s="6" t="s">
        <v>55</v>
      </c>
      <c r="C66" s="12">
        <v>1</v>
      </c>
      <c r="D66" s="12"/>
      <c r="E66" s="12">
        <f t="shared" si="6"/>
        <v>0</v>
      </c>
      <c r="F66" s="12"/>
      <c r="G66" s="12">
        <f t="shared" si="7"/>
        <v>0</v>
      </c>
      <c r="H66" s="12">
        <f t="shared" si="8"/>
        <v>0</v>
      </c>
    </row>
    <row r="67" spans="1:8">
      <c r="A67" s="13" t="s">
        <v>119</v>
      </c>
      <c r="B67" s="6" t="s">
        <v>55</v>
      </c>
      <c r="C67" s="12">
        <v>1</v>
      </c>
      <c r="D67" s="12"/>
      <c r="E67" s="12">
        <f t="shared" si="6"/>
        <v>0</v>
      </c>
      <c r="F67" s="12"/>
      <c r="G67" s="12">
        <f t="shared" si="7"/>
        <v>0</v>
      </c>
      <c r="H67" s="12">
        <f t="shared" si="8"/>
        <v>0</v>
      </c>
    </row>
    <row r="68" spans="1:8" ht="24.75">
      <c r="A68" s="13" t="s">
        <v>120</v>
      </c>
      <c r="B68" s="6" t="s">
        <v>55</v>
      </c>
      <c r="C68" s="12">
        <v>1</v>
      </c>
      <c r="D68" s="12"/>
      <c r="E68" s="12">
        <f t="shared" si="6"/>
        <v>0</v>
      </c>
      <c r="F68" s="12"/>
      <c r="G68" s="12">
        <f t="shared" si="7"/>
        <v>0</v>
      </c>
      <c r="H68" s="12">
        <f t="shared" si="8"/>
        <v>0</v>
      </c>
    </row>
    <row r="69" spans="1:8">
      <c r="A69" s="13" t="s">
        <v>68</v>
      </c>
      <c r="B69" s="6" t="s">
        <v>55</v>
      </c>
      <c r="C69" s="12">
        <v>1</v>
      </c>
      <c r="D69" s="12"/>
      <c r="E69" s="12">
        <f t="shared" si="6"/>
        <v>0</v>
      </c>
      <c r="F69" s="12"/>
      <c r="G69" s="12">
        <f t="shared" si="7"/>
        <v>0</v>
      </c>
      <c r="H69" s="12">
        <f t="shared" si="8"/>
        <v>0</v>
      </c>
    </row>
    <row r="70" spans="1:8">
      <c r="A70" s="13" t="s">
        <v>69</v>
      </c>
      <c r="B70" s="6" t="s">
        <v>55</v>
      </c>
      <c r="C70" s="12">
        <v>4</v>
      </c>
      <c r="D70" s="12"/>
      <c r="E70" s="12">
        <f t="shared" si="6"/>
        <v>0</v>
      </c>
      <c r="F70" s="12"/>
      <c r="G70" s="12">
        <f t="shared" si="7"/>
        <v>0</v>
      </c>
      <c r="H70" s="12">
        <f t="shared" si="8"/>
        <v>0</v>
      </c>
    </row>
    <row r="71" spans="1:8" ht="24.75">
      <c r="A71" s="13" t="s">
        <v>121</v>
      </c>
      <c r="B71" s="6" t="s">
        <v>55</v>
      </c>
      <c r="C71" s="12">
        <v>1</v>
      </c>
      <c r="D71" s="12"/>
      <c r="E71" s="12">
        <f t="shared" si="6"/>
        <v>0</v>
      </c>
      <c r="F71" s="12"/>
      <c r="G71" s="12">
        <f t="shared" si="7"/>
        <v>0</v>
      </c>
      <c r="H71" s="12">
        <f t="shared" si="8"/>
        <v>0</v>
      </c>
    </row>
    <row r="72" spans="1:8" ht="24.75">
      <c r="A72" s="13" t="s">
        <v>105</v>
      </c>
      <c r="B72" s="6" t="s">
        <v>55</v>
      </c>
      <c r="C72" s="12">
        <v>1</v>
      </c>
      <c r="D72" s="12"/>
      <c r="E72" s="12">
        <f t="shared" si="6"/>
        <v>0</v>
      </c>
      <c r="F72" s="12"/>
      <c r="G72" s="12">
        <f t="shared" si="7"/>
        <v>0</v>
      </c>
      <c r="H72" s="12">
        <f t="shared" si="8"/>
        <v>0</v>
      </c>
    </row>
    <row r="73" spans="1:8" ht="36.75">
      <c r="A73" s="13" t="s">
        <v>111</v>
      </c>
      <c r="B73" s="6" t="s">
        <v>60</v>
      </c>
      <c r="C73" s="12">
        <v>1</v>
      </c>
      <c r="D73" s="12"/>
      <c r="E73" s="12">
        <f t="shared" si="6"/>
        <v>0</v>
      </c>
      <c r="F73" s="12"/>
      <c r="G73" s="12">
        <f t="shared" si="7"/>
        <v>0</v>
      </c>
      <c r="H73" s="12">
        <f t="shared" si="8"/>
        <v>0</v>
      </c>
    </row>
    <row r="74" spans="1:8">
      <c r="A74" s="13" t="s">
        <v>15</v>
      </c>
      <c r="B74" s="6" t="s">
        <v>15</v>
      </c>
      <c r="C74" s="12"/>
      <c r="D74" s="12"/>
      <c r="E74" s="12"/>
      <c r="F74" s="12"/>
      <c r="G74" s="12"/>
      <c r="H74" s="12">
        <f t="shared" si="8"/>
        <v>0</v>
      </c>
    </row>
    <row r="75" spans="1:8">
      <c r="A75" s="21" t="s">
        <v>122</v>
      </c>
      <c r="B75" s="3" t="s">
        <v>15</v>
      </c>
      <c r="C75" s="11"/>
      <c r="D75" s="11"/>
      <c r="E75" s="11">
        <f>SUM(E62:E74)</f>
        <v>0</v>
      </c>
      <c r="F75" s="11"/>
      <c r="G75" s="11">
        <f>SUM(G62:G74)</f>
        <v>0</v>
      </c>
      <c r="H75" s="11">
        <f>SUM(H62:H74)</f>
        <v>0</v>
      </c>
    </row>
    <row r="76" spans="1:8">
      <c r="A76" s="21" t="s">
        <v>123</v>
      </c>
      <c r="B76" s="3" t="s">
        <v>15</v>
      </c>
      <c r="C76" s="11"/>
      <c r="D76" s="11"/>
      <c r="E76" s="11"/>
      <c r="F76" s="11"/>
      <c r="G76" s="11"/>
      <c r="H76" s="11"/>
    </row>
    <row r="77" spans="1:8" ht="36.75">
      <c r="A77" s="13" t="s">
        <v>124</v>
      </c>
      <c r="B77" s="6" t="s">
        <v>55</v>
      </c>
      <c r="C77" s="12">
        <v>1</v>
      </c>
      <c r="D77" s="12"/>
      <c r="E77" s="12">
        <f t="shared" ref="E77:E101" si="9">C77*D77</f>
        <v>0</v>
      </c>
      <c r="F77" s="12"/>
      <c r="G77" s="12">
        <f t="shared" ref="G77:G101" si="10">C77*F77</f>
        <v>0</v>
      </c>
      <c r="H77" s="12">
        <f t="shared" ref="H77:H102" si="11">E77+G77</f>
        <v>0</v>
      </c>
    </row>
    <row r="78" spans="1:8" ht="24.75">
      <c r="A78" s="13" t="s">
        <v>125</v>
      </c>
      <c r="B78" s="6" t="s">
        <v>126</v>
      </c>
      <c r="C78" s="12">
        <v>1</v>
      </c>
      <c r="D78" s="12"/>
      <c r="E78" s="12">
        <f t="shared" si="9"/>
        <v>0</v>
      </c>
      <c r="F78" s="12"/>
      <c r="G78" s="12">
        <f t="shared" si="10"/>
        <v>0</v>
      </c>
      <c r="H78" s="12">
        <f t="shared" si="11"/>
        <v>0</v>
      </c>
    </row>
    <row r="79" spans="1:8">
      <c r="A79" s="13" t="s">
        <v>127</v>
      </c>
      <c r="B79" s="6" t="s">
        <v>55</v>
      </c>
      <c r="C79" s="12">
        <v>1</v>
      </c>
      <c r="D79" s="12"/>
      <c r="E79" s="12">
        <f t="shared" si="9"/>
        <v>0</v>
      </c>
      <c r="F79" s="12"/>
      <c r="G79" s="12">
        <f t="shared" si="10"/>
        <v>0</v>
      </c>
      <c r="H79" s="12">
        <f t="shared" si="11"/>
        <v>0</v>
      </c>
    </row>
    <row r="80" spans="1:8">
      <c r="A80" s="13" t="s">
        <v>128</v>
      </c>
      <c r="B80" s="6" t="s">
        <v>60</v>
      </c>
      <c r="C80" s="12">
        <v>1</v>
      </c>
      <c r="D80" s="12"/>
      <c r="E80" s="12">
        <f t="shared" si="9"/>
        <v>0</v>
      </c>
      <c r="F80" s="12"/>
      <c r="G80" s="12">
        <f t="shared" si="10"/>
        <v>0</v>
      </c>
      <c r="H80" s="12">
        <f t="shared" si="11"/>
        <v>0</v>
      </c>
    </row>
    <row r="81" spans="1:8">
      <c r="A81" s="13" t="s">
        <v>82</v>
      </c>
      <c r="B81" s="6" t="s">
        <v>55</v>
      </c>
      <c r="C81" s="12">
        <v>1</v>
      </c>
      <c r="D81" s="12"/>
      <c r="E81" s="12">
        <f t="shared" si="9"/>
        <v>0</v>
      </c>
      <c r="F81" s="12"/>
      <c r="G81" s="12">
        <f t="shared" si="10"/>
        <v>0</v>
      </c>
      <c r="H81" s="12">
        <f t="shared" si="11"/>
        <v>0</v>
      </c>
    </row>
    <row r="82" spans="1:8">
      <c r="A82" s="13" t="s">
        <v>84</v>
      </c>
      <c r="B82" s="6" t="s">
        <v>55</v>
      </c>
      <c r="C82" s="12">
        <v>3</v>
      </c>
      <c r="D82" s="12"/>
      <c r="E82" s="12">
        <f t="shared" si="9"/>
        <v>0</v>
      </c>
      <c r="F82" s="12"/>
      <c r="G82" s="12">
        <f t="shared" si="10"/>
        <v>0</v>
      </c>
      <c r="H82" s="12">
        <f t="shared" si="11"/>
        <v>0</v>
      </c>
    </row>
    <row r="83" spans="1:8">
      <c r="A83" s="13" t="s">
        <v>119</v>
      </c>
      <c r="B83" s="6" t="s">
        <v>55</v>
      </c>
      <c r="C83" s="12">
        <v>1</v>
      </c>
      <c r="D83" s="12"/>
      <c r="E83" s="12">
        <f t="shared" si="9"/>
        <v>0</v>
      </c>
      <c r="F83" s="12"/>
      <c r="G83" s="12">
        <f t="shared" si="10"/>
        <v>0</v>
      </c>
      <c r="H83" s="12">
        <f t="shared" si="11"/>
        <v>0</v>
      </c>
    </row>
    <row r="84" spans="1:8">
      <c r="A84" s="13" t="s">
        <v>79</v>
      </c>
      <c r="B84" s="6" t="s">
        <v>55</v>
      </c>
      <c r="C84" s="12">
        <v>2</v>
      </c>
      <c r="D84" s="12"/>
      <c r="E84" s="12">
        <f t="shared" si="9"/>
        <v>0</v>
      </c>
      <c r="F84" s="12"/>
      <c r="G84" s="12">
        <f t="shared" si="10"/>
        <v>0</v>
      </c>
      <c r="H84" s="12">
        <f t="shared" si="11"/>
        <v>0</v>
      </c>
    </row>
    <row r="85" spans="1:8">
      <c r="A85" s="13" t="s">
        <v>78</v>
      </c>
      <c r="B85" s="6" t="s">
        <v>55</v>
      </c>
      <c r="C85" s="12">
        <v>1</v>
      </c>
      <c r="D85" s="12"/>
      <c r="E85" s="12">
        <f t="shared" si="9"/>
        <v>0</v>
      </c>
      <c r="F85" s="12"/>
      <c r="G85" s="12">
        <f t="shared" si="10"/>
        <v>0</v>
      </c>
      <c r="H85" s="12">
        <f t="shared" si="11"/>
        <v>0</v>
      </c>
    </row>
    <row r="86" spans="1:8">
      <c r="A86" s="13" t="s">
        <v>80</v>
      </c>
      <c r="B86" s="6" t="s">
        <v>55</v>
      </c>
      <c r="C86" s="12">
        <v>3</v>
      </c>
      <c r="D86" s="12"/>
      <c r="E86" s="12">
        <f t="shared" si="9"/>
        <v>0</v>
      </c>
      <c r="F86" s="12"/>
      <c r="G86" s="12">
        <f t="shared" si="10"/>
        <v>0</v>
      </c>
      <c r="H86" s="12">
        <f t="shared" si="11"/>
        <v>0</v>
      </c>
    </row>
    <row r="87" spans="1:8">
      <c r="A87" s="13" t="s">
        <v>129</v>
      </c>
      <c r="B87" s="6" t="s">
        <v>55</v>
      </c>
      <c r="C87" s="12">
        <v>4</v>
      </c>
      <c r="D87" s="12"/>
      <c r="E87" s="12">
        <f t="shared" si="9"/>
        <v>0</v>
      </c>
      <c r="F87" s="12"/>
      <c r="G87" s="12">
        <f t="shared" si="10"/>
        <v>0</v>
      </c>
      <c r="H87" s="12">
        <f t="shared" si="11"/>
        <v>0</v>
      </c>
    </row>
    <row r="88" spans="1:8" ht="36.75">
      <c r="A88" s="13" t="s">
        <v>130</v>
      </c>
      <c r="B88" s="6" t="s">
        <v>55</v>
      </c>
      <c r="C88" s="12">
        <v>1</v>
      </c>
      <c r="D88" s="12"/>
      <c r="E88" s="12">
        <f t="shared" si="9"/>
        <v>0</v>
      </c>
      <c r="F88" s="12"/>
      <c r="G88" s="12">
        <f t="shared" si="10"/>
        <v>0</v>
      </c>
      <c r="H88" s="12">
        <f t="shared" si="11"/>
        <v>0</v>
      </c>
    </row>
    <row r="89" spans="1:8" ht="24.75">
      <c r="A89" s="13" t="s">
        <v>131</v>
      </c>
      <c r="B89" s="6" t="s">
        <v>55</v>
      </c>
      <c r="C89" s="12">
        <v>3</v>
      </c>
      <c r="D89" s="12"/>
      <c r="E89" s="12">
        <f t="shared" si="9"/>
        <v>0</v>
      </c>
      <c r="F89" s="12"/>
      <c r="G89" s="12">
        <f t="shared" si="10"/>
        <v>0</v>
      </c>
      <c r="H89" s="12">
        <f t="shared" si="11"/>
        <v>0</v>
      </c>
    </row>
    <row r="90" spans="1:8" ht="24.75">
      <c r="A90" s="13" t="s">
        <v>132</v>
      </c>
      <c r="B90" s="6" t="s">
        <v>55</v>
      </c>
      <c r="C90" s="12">
        <v>1</v>
      </c>
      <c r="D90" s="12"/>
      <c r="E90" s="12">
        <f t="shared" si="9"/>
        <v>0</v>
      </c>
      <c r="F90" s="12"/>
      <c r="G90" s="12">
        <f t="shared" si="10"/>
        <v>0</v>
      </c>
      <c r="H90" s="12">
        <f t="shared" si="11"/>
        <v>0</v>
      </c>
    </row>
    <row r="91" spans="1:8" ht="24.75">
      <c r="A91" s="13" t="s">
        <v>133</v>
      </c>
      <c r="B91" s="6" t="s">
        <v>55</v>
      </c>
      <c r="C91" s="12">
        <v>1</v>
      </c>
      <c r="D91" s="12"/>
      <c r="E91" s="12">
        <f t="shared" si="9"/>
        <v>0</v>
      </c>
      <c r="F91" s="12"/>
      <c r="G91" s="12">
        <f t="shared" si="10"/>
        <v>0</v>
      </c>
      <c r="H91" s="12">
        <f t="shared" si="11"/>
        <v>0</v>
      </c>
    </row>
    <row r="92" spans="1:8" ht="24.75">
      <c r="A92" s="13" t="s">
        <v>134</v>
      </c>
      <c r="B92" s="6" t="s">
        <v>55</v>
      </c>
      <c r="C92" s="12">
        <v>6</v>
      </c>
      <c r="D92" s="12"/>
      <c r="E92" s="12">
        <f t="shared" si="9"/>
        <v>0</v>
      </c>
      <c r="F92" s="12"/>
      <c r="G92" s="12">
        <f t="shared" si="10"/>
        <v>0</v>
      </c>
      <c r="H92" s="12">
        <f t="shared" si="11"/>
        <v>0</v>
      </c>
    </row>
    <row r="93" spans="1:8" ht="24.75">
      <c r="A93" s="13" t="s">
        <v>135</v>
      </c>
      <c r="B93" s="6" t="s">
        <v>55</v>
      </c>
      <c r="C93" s="12">
        <v>2</v>
      </c>
      <c r="D93" s="12"/>
      <c r="E93" s="12">
        <f t="shared" si="9"/>
        <v>0</v>
      </c>
      <c r="F93" s="12"/>
      <c r="G93" s="12">
        <f t="shared" si="10"/>
        <v>0</v>
      </c>
      <c r="H93" s="12">
        <f t="shared" si="11"/>
        <v>0</v>
      </c>
    </row>
    <row r="94" spans="1:8" ht="24.75">
      <c r="A94" s="13" t="s">
        <v>121</v>
      </c>
      <c r="B94" s="6" t="s">
        <v>55</v>
      </c>
      <c r="C94" s="12">
        <v>1</v>
      </c>
      <c r="D94" s="12"/>
      <c r="E94" s="12">
        <f t="shared" si="9"/>
        <v>0</v>
      </c>
      <c r="F94" s="12"/>
      <c r="G94" s="12">
        <f t="shared" si="10"/>
        <v>0</v>
      </c>
      <c r="H94" s="12">
        <f t="shared" si="11"/>
        <v>0</v>
      </c>
    </row>
    <row r="95" spans="1:8" ht="36.75">
      <c r="A95" s="13" t="s">
        <v>136</v>
      </c>
      <c r="B95" s="6" t="s">
        <v>55</v>
      </c>
      <c r="C95" s="12">
        <v>1</v>
      </c>
      <c r="D95" s="12"/>
      <c r="E95" s="12">
        <f t="shared" si="9"/>
        <v>0</v>
      </c>
      <c r="F95" s="12"/>
      <c r="G95" s="12">
        <f t="shared" si="10"/>
        <v>0</v>
      </c>
      <c r="H95" s="12">
        <f t="shared" si="11"/>
        <v>0</v>
      </c>
    </row>
    <row r="96" spans="1:8">
      <c r="A96" s="13" t="s">
        <v>106</v>
      </c>
      <c r="B96" s="6" t="s">
        <v>55</v>
      </c>
      <c r="C96" s="12">
        <v>25</v>
      </c>
      <c r="D96" s="12"/>
      <c r="E96" s="12">
        <f t="shared" si="9"/>
        <v>0</v>
      </c>
      <c r="F96" s="12"/>
      <c r="G96" s="12">
        <f t="shared" si="10"/>
        <v>0</v>
      </c>
      <c r="H96" s="12">
        <f t="shared" si="11"/>
        <v>0</v>
      </c>
    </row>
    <row r="97" spans="1:8">
      <c r="A97" s="13" t="s">
        <v>137</v>
      </c>
      <c r="B97" s="6" t="s">
        <v>55</v>
      </c>
      <c r="C97" s="12">
        <v>10</v>
      </c>
      <c r="D97" s="12"/>
      <c r="E97" s="12">
        <f t="shared" si="9"/>
        <v>0</v>
      </c>
      <c r="F97" s="12"/>
      <c r="G97" s="12">
        <f t="shared" si="10"/>
        <v>0</v>
      </c>
      <c r="H97" s="12">
        <f t="shared" si="11"/>
        <v>0</v>
      </c>
    </row>
    <row r="98" spans="1:8">
      <c r="A98" s="13" t="s">
        <v>108</v>
      </c>
      <c r="B98" s="6" t="s">
        <v>55</v>
      </c>
      <c r="C98" s="12">
        <v>20</v>
      </c>
      <c r="D98" s="12"/>
      <c r="E98" s="12">
        <f t="shared" si="9"/>
        <v>0</v>
      </c>
      <c r="F98" s="12"/>
      <c r="G98" s="12">
        <f t="shared" si="10"/>
        <v>0</v>
      </c>
      <c r="H98" s="12">
        <f t="shared" si="11"/>
        <v>0</v>
      </c>
    </row>
    <row r="99" spans="1:8">
      <c r="A99" s="13" t="s">
        <v>138</v>
      </c>
      <c r="B99" s="6" t="s">
        <v>55</v>
      </c>
      <c r="C99" s="12">
        <v>3</v>
      </c>
      <c r="D99" s="12"/>
      <c r="E99" s="12">
        <f t="shared" si="9"/>
        <v>0</v>
      </c>
      <c r="F99" s="12"/>
      <c r="G99" s="12">
        <f t="shared" si="10"/>
        <v>0</v>
      </c>
      <c r="H99" s="12">
        <f t="shared" si="11"/>
        <v>0</v>
      </c>
    </row>
    <row r="100" spans="1:8">
      <c r="A100" s="13" t="s">
        <v>109</v>
      </c>
      <c r="B100" s="6" t="s">
        <v>55</v>
      </c>
      <c r="C100" s="12">
        <v>3</v>
      </c>
      <c r="D100" s="12"/>
      <c r="E100" s="12">
        <f t="shared" si="9"/>
        <v>0</v>
      </c>
      <c r="F100" s="12"/>
      <c r="G100" s="12">
        <f t="shared" si="10"/>
        <v>0</v>
      </c>
      <c r="H100" s="12">
        <f t="shared" si="11"/>
        <v>0</v>
      </c>
    </row>
    <row r="101" spans="1:8" ht="24.75">
      <c r="A101" s="13" t="s">
        <v>139</v>
      </c>
      <c r="B101" s="6" t="s">
        <v>60</v>
      </c>
      <c r="C101" s="12">
        <v>1</v>
      </c>
      <c r="D101" s="12"/>
      <c r="E101" s="12">
        <f t="shared" si="9"/>
        <v>0</v>
      </c>
      <c r="F101" s="12"/>
      <c r="G101" s="12">
        <f t="shared" si="10"/>
        <v>0</v>
      </c>
      <c r="H101" s="12">
        <f t="shared" si="11"/>
        <v>0</v>
      </c>
    </row>
    <row r="102" spans="1:8">
      <c r="A102" s="13" t="s">
        <v>15</v>
      </c>
      <c r="B102" s="6" t="s">
        <v>15</v>
      </c>
      <c r="C102" s="12"/>
      <c r="D102" s="12"/>
      <c r="E102" s="12"/>
      <c r="F102" s="12"/>
      <c r="G102" s="12"/>
      <c r="H102" s="12">
        <f t="shared" si="11"/>
        <v>0</v>
      </c>
    </row>
    <row r="103" spans="1:8">
      <c r="A103" s="21" t="s">
        <v>140</v>
      </c>
      <c r="B103" s="3" t="s">
        <v>15</v>
      </c>
      <c r="C103" s="11"/>
      <c r="D103" s="11"/>
      <c r="E103" s="11">
        <f>SUM(E77:E102)</f>
        <v>0</v>
      </c>
      <c r="F103" s="11"/>
      <c r="G103" s="11">
        <f>SUM(G77:G102)</f>
        <v>0</v>
      </c>
      <c r="H103" s="11">
        <f>SUM(H77:H102)</f>
        <v>0</v>
      </c>
    </row>
    <row r="104" spans="1:8">
      <c r="A104" s="21" t="s">
        <v>141</v>
      </c>
      <c r="B104" s="3" t="s">
        <v>15</v>
      </c>
      <c r="C104" s="11"/>
      <c r="D104" s="11"/>
      <c r="E104" s="11"/>
      <c r="F104" s="11"/>
      <c r="G104" s="11"/>
      <c r="H104" s="11"/>
    </row>
    <row r="105" spans="1:8" ht="36.75">
      <c r="A105" s="13" t="s">
        <v>142</v>
      </c>
      <c r="B105" s="6" t="s">
        <v>55</v>
      </c>
      <c r="C105" s="12">
        <v>1</v>
      </c>
      <c r="D105" s="12"/>
      <c r="E105" s="12">
        <f t="shared" ref="E105:E132" si="12">C105*D105</f>
        <v>0</v>
      </c>
      <c r="F105" s="12"/>
      <c r="G105" s="12">
        <f t="shared" ref="G105:G132" si="13">C105*F105</f>
        <v>0</v>
      </c>
      <c r="H105" s="12">
        <f t="shared" ref="H105:H133" si="14">E105+G105</f>
        <v>0</v>
      </c>
    </row>
    <row r="106" spans="1:8">
      <c r="A106" s="13" t="s">
        <v>143</v>
      </c>
      <c r="B106" s="6" t="s">
        <v>55</v>
      </c>
      <c r="C106" s="12">
        <v>1</v>
      </c>
      <c r="D106" s="12"/>
      <c r="E106" s="12">
        <f t="shared" si="12"/>
        <v>0</v>
      </c>
      <c r="F106" s="12"/>
      <c r="G106" s="12">
        <f t="shared" si="13"/>
        <v>0</v>
      </c>
      <c r="H106" s="12">
        <f t="shared" si="14"/>
        <v>0</v>
      </c>
    </row>
    <row r="107" spans="1:8">
      <c r="A107" s="13" t="s">
        <v>144</v>
      </c>
      <c r="B107" s="6" t="s">
        <v>55</v>
      </c>
      <c r="C107" s="12">
        <v>1</v>
      </c>
      <c r="D107" s="12"/>
      <c r="E107" s="12">
        <f t="shared" si="12"/>
        <v>0</v>
      </c>
      <c r="F107" s="12"/>
      <c r="G107" s="12">
        <f t="shared" si="13"/>
        <v>0</v>
      </c>
      <c r="H107" s="12">
        <f t="shared" si="14"/>
        <v>0</v>
      </c>
    </row>
    <row r="108" spans="1:8">
      <c r="A108" s="13" t="s">
        <v>145</v>
      </c>
      <c r="B108" s="6" t="s">
        <v>55</v>
      </c>
      <c r="C108" s="12">
        <v>1</v>
      </c>
      <c r="D108" s="12"/>
      <c r="E108" s="12">
        <f t="shared" si="12"/>
        <v>0</v>
      </c>
      <c r="F108" s="12"/>
      <c r="G108" s="12">
        <f t="shared" si="13"/>
        <v>0</v>
      </c>
      <c r="H108" s="12">
        <f t="shared" si="14"/>
        <v>0</v>
      </c>
    </row>
    <row r="109" spans="1:8">
      <c r="A109" s="13" t="s">
        <v>59</v>
      </c>
      <c r="B109" s="6" t="s">
        <v>60</v>
      </c>
      <c r="C109" s="12">
        <v>1</v>
      </c>
      <c r="D109" s="12"/>
      <c r="E109" s="12">
        <f t="shared" si="12"/>
        <v>0</v>
      </c>
      <c r="F109" s="12"/>
      <c r="G109" s="12">
        <f t="shared" si="13"/>
        <v>0</v>
      </c>
      <c r="H109" s="12">
        <f t="shared" si="14"/>
        <v>0</v>
      </c>
    </row>
    <row r="110" spans="1:8" ht="24.75">
      <c r="A110" s="13" t="s">
        <v>146</v>
      </c>
      <c r="B110" s="6" t="s">
        <v>55</v>
      </c>
      <c r="C110" s="12">
        <v>1</v>
      </c>
      <c r="D110" s="12"/>
      <c r="E110" s="12">
        <f t="shared" si="12"/>
        <v>0</v>
      </c>
      <c r="F110" s="12"/>
      <c r="G110" s="12">
        <f t="shared" si="13"/>
        <v>0</v>
      </c>
      <c r="H110" s="12">
        <f t="shared" si="14"/>
        <v>0</v>
      </c>
    </row>
    <row r="111" spans="1:8">
      <c r="A111" s="13" t="s">
        <v>147</v>
      </c>
      <c r="B111" s="6" t="s">
        <v>55</v>
      </c>
      <c r="C111" s="12">
        <v>1</v>
      </c>
      <c r="D111" s="12"/>
      <c r="E111" s="12">
        <f t="shared" si="12"/>
        <v>0</v>
      </c>
      <c r="F111" s="12"/>
      <c r="G111" s="12">
        <f t="shared" si="13"/>
        <v>0</v>
      </c>
      <c r="H111" s="12">
        <f t="shared" si="14"/>
        <v>0</v>
      </c>
    </row>
    <row r="112" spans="1:8">
      <c r="A112" s="13" t="s">
        <v>148</v>
      </c>
      <c r="B112" s="6" t="s">
        <v>55</v>
      </c>
      <c r="C112" s="12">
        <v>5</v>
      </c>
      <c r="D112" s="12"/>
      <c r="E112" s="12">
        <f t="shared" si="12"/>
        <v>0</v>
      </c>
      <c r="F112" s="12"/>
      <c r="G112" s="12">
        <f t="shared" si="13"/>
        <v>0</v>
      </c>
      <c r="H112" s="12">
        <f t="shared" si="14"/>
        <v>0</v>
      </c>
    </row>
    <row r="113" spans="1:8">
      <c r="A113" s="13" t="s">
        <v>119</v>
      </c>
      <c r="B113" s="6" t="s">
        <v>55</v>
      </c>
      <c r="C113" s="12">
        <v>1</v>
      </c>
      <c r="D113" s="12"/>
      <c r="E113" s="12">
        <f t="shared" si="12"/>
        <v>0</v>
      </c>
      <c r="F113" s="12"/>
      <c r="G113" s="12">
        <f t="shared" si="13"/>
        <v>0</v>
      </c>
      <c r="H113" s="12">
        <f t="shared" si="14"/>
        <v>0</v>
      </c>
    </row>
    <row r="114" spans="1:8">
      <c r="A114" s="13" t="s">
        <v>79</v>
      </c>
      <c r="B114" s="6" t="s">
        <v>55</v>
      </c>
      <c r="C114" s="12">
        <v>2</v>
      </c>
      <c r="D114" s="12"/>
      <c r="E114" s="12">
        <f t="shared" si="12"/>
        <v>0</v>
      </c>
      <c r="F114" s="12"/>
      <c r="G114" s="12">
        <f t="shared" si="13"/>
        <v>0</v>
      </c>
      <c r="H114" s="12">
        <f t="shared" si="14"/>
        <v>0</v>
      </c>
    </row>
    <row r="115" spans="1:8">
      <c r="A115" s="13" t="s">
        <v>129</v>
      </c>
      <c r="B115" s="6" t="s">
        <v>55</v>
      </c>
      <c r="C115" s="12">
        <v>1</v>
      </c>
      <c r="D115" s="12"/>
      <c r="E115" s="12">
        <f t="shared" si="12"/>
        <v>0</v>
      </c>
      <c r="F115" s="12"/>
      <c r="G115" s="12">
        <f t="shared" si="13"/>
        <v>0</v>
      </c>
      <c r="H115" s="12">
        <f t="shared" si="14"/>
        <v>0</v>
      </c>
    </row>
    <row r="116" spans="1:8">
      <c r="A116" s="13" t="s">
        <v>149</v>
      </c>
      <c r="B116" s="6" t="s">
        <v>55</v>
      </c>
      <c r="C116" s="12">
        <v>5</v>
      </c>
      <c r="D116" s="12"/>
      <c r="E116" s="12">
        <f t="shared" si="12"/>
        <v>0</v>
      </c>
      <c r="F116" s="12"/>
      <c r="G116" s="12">
        <f t="shared" si="13"/>
        <v>0</v>
      </c>
      <c r="H116" s="12">
        <f t="shared" si="14"/>
        <v>0</v>
      </c>
    </row>
    <row r="117" spans="1:8" ht="24.75">
      <c r="A117" s="13" t="s">
        <v>134</v>
      </c>
      <c r="B117" s="6" t="s">
        <v>55</v>
      </c>
      <c r="C117" s="12">
        <v>20</v>
      </c>
      <c r="D117" s="12"/>
      <c r="E117" s="12">
        <f t="shared" si="12"/>
        <v>0</v>
      </c>
      <c r="F117" s="12"/>
      <c r="G117" s="12">
        <f t="shared" si="13"/>
        <v>0</v>
      </c>
      <c r="H117" s="12">
        <f t="shared" si="14"/>
        <v>0</v>
      </c>
    </row>
    <row r="118" spans="1:8" ht="24.75">
      <c r="A118" s="13" t="s">
        <v>150</v>
      </c>
      <c r="B118" s="6" t="s">
        <v>55</v>
      </c>
      <c r="C118" s="12">
        <v>5</v>
      </c>
      <c r="D118" s="12"/>
      <c r="E118" s="12">
        <f t="shared" si="12"/>
        <v>0</v>
      </c>
      <c r="F118" s="12"/>
      <c r="G118" s="12">
        <f t="shared" si="13"/>
        <v>0</v>
      </c>
      <c r="H118" s="12">
        <f t="shared" si="14"/>
        <v>0</v>
      </c>
    </row>
    <row r="119" spans="1:8">
      <c r="A119" s="13" t="s">
        <v>85</v>
      </c>
      <c r="B119" s="6" t="s">
        <v>55</v>
      </c>
      <c r="C119" s="12">
        <v>6</v>
      </c>
      <c r="D119" s="12"/>
      <c r="E119" s="12">
        <f t="shared" si="12"/>
        <v>0</v>
      </c>
      <c r="F119" s="12"/>
      <c r="G119" s="12">
        <f t="shared" si="13"/>
        <v>0</v>
      </c>
      <c r="H119" s="12">
        <f t="shared" si="14"/>
        <v>0</v>
      </c>
    </row>
    <row r="120" spans="1:8">
      <c r="A120" s="13" t="s">
        <v>151</v>
      </c>
      <c r="B120" s="6" t="s">
        <v>55</v>
      </c>
      <c r="C120" s="12">
        <v>3</v>
      </c>
      <c r="D120" s="12"/>
      <c r="E120" s="12">
        <f t="shared" si="12"/>
        <v>0</v>
      </c>
      <c r="F120" s="12"/>
      <c r="G120" s="12">
        <f t="shared" si="13"/>
        <v>0</v>
      </c>
      <c r="H120" s="12">
        <f t="shared" si="14"/>
        <v>0</v>
      </c>
    </row>
    <row r="121" spans="1:8">
      <c r="A121" s="13" t="s">
        <v>152</v>
      </c>
      <c r="B121" s="6" t="s">
        <v>55</v>
      </c>
      <c r="C121" s="12">
        <v>15</v>
      </c>
      <c r="D121" s="12"/>
      <c r="E121" s="12">
        <f t="shared" si="12"/>
        <v>0</v>
      </c>
      <c r="F121" s="12"/>
      <c r="G121" s="12">
        <f t="shared" si="13"/>
        <v>0</v>
      </c>
      <c r="H121" s="12">
        <f t="shared" si="14"/>
        <v>0</v>
      </c>
    </row>
    <row r="122" spans="1:8">
      <c r="A122" s="13" t="s">
        <v>153</v>
      </c>
      <c r="B122" s="6" t="s">
        <v>55</v>
      </c>
      <c r="C122" s="12">
        <v>1</v>
      </c>
      <c r="D122" s="12"/>
      <c r="E122" s="12">
        <f t="shared" si="12"/>
        <v>0</v>
      </c>
      <c r="F122" s="12"/>
      <c r="G122" s="12">
        <f t="shared" si="13"/>
        <v>0</v>
      </c>
      <c r="H122" s="12">
        <f t="shared" si="14"/>
        <v>0</v>
      </c>
    </row>
    <row r="123" spans="1:8" ht="24.75">
      <c r="A123" s="13" t="s">
        <v>131</v>
      </c>
      <c r="B123" s="6" t="s">
        <v>55</v>
      </c>
      <c r="C123" s="12">
        <v>4</v>
      </c>
      <c r="D123" s="12"/>
      <c r="E123" s="12">
        <f t="shared" si="12"/>
        <v>0</v>
      </c>
      <c r="F123" s="12"/>
      <c r="G123" s="12">
        <f t="shared" si="13"/>
        <v>0</v>
      </c>
      <c r="H123" s="12">
        <f t="shared" si="14"/>
        <v>0</v>
      </c>
    </row>
    <row r="124" spans="1:8" ht="36.75">
      <c r="A124" s="13" t="s">
        <v>130</v>
      </c>
      <c r="B124" s="6" t="s">
        <v>55</v>
      </c>
      <c r="C124" s="12">
        <v>1</v>
      </c>
      <c r="D124" s="12"/>
      <c r="E124" s="12">
        <f t="shared" si="12"/>
        <v>0</v>
      </c>
      <c r="F124" s="12"/>
      <c r="G124" s="12">
        <f t="shared" si="13"/>
        <v>0</v>
      </c>
      <c r="H124" s="12">
        <f t="shared" si="14"/>
        <v>0</v>
      </c>
    </row>
    <row r="125" spans="1:8" ht="24.75">
      <c r="A125" s="13" t="s">
        <v>121</v>
      </c>
      <c r="B125" s="6" t="s">
        <v>55</v>
      </c>
      <c r="C125" s="12">
        <v>2</v>
      </c>
      <c r="D125" s="12"/>
      <c r="E125" s="12">
        <f t="shared" si="12"/>
        <v>0</v>
      </c>
      <c r="F125" s="12"/>
      <c r="G125" s="12">
        <f t="shared" si="13"/>
        <v>0</v>
      </c>
      <c r="H125" s="12">
        <f t="shared" si="14"/>
        <v>0</v>
      </c>
    </row>
    <row r="126" spans="1:8" ht="36.75">
      <c r="A126" s="13" t="s">
        <v>136</v>
      </c>
      <c r="B126" s="6" t="s">
        <v>55</v>
      </c>
      <c r="C126" s="12">
        <v>2</v>
      </c>
      <c r="D126" s="12"/>
      <c r="E126" s="12">
        <f t="shared" si="12"/>
        <v>0</v>
      </c>
      <c r="F126" s="12"/>
      <c r="G126" s="12">
        <f t="shared" si="13"/>
        <v>0</v>
      </c>
      <c r="H126" s="12">
        <f t="shared" si="14"/>
        <v>0</v>
      </c>
    </row>
    <row r="127" spans="1:8">
      <c r="A127" s="13" t="s">
        <v>106</v>
      </c>
      <c r="B127" s="6" t="s">
        <v>55</v>
      </c>
      <c r="C127" s="12">
        <v>95</v>
      </c>
      <c r="D127" s="12"/>
      <c r="E127" s="12">
        <f t="shared" si="12"/>
        <v>0</v>
      </c>
      <c r="F127" s="12"/>
      <c r="G127" s="12">
        <f t="shared" si="13"/>
        <v>0</v>
      </c>
      <c r="H127" s="12">
        <f t="shared" si="14"/>
        <v>0</v>
      </c>
    </row>
    <row r="128" spans="1:8">
      <c r="A128" s="13" t="s">
        <v>137</v>
      </c>
      <c r="B128" s="6" t="s">
        <v>55</v>
      </c>
      <c r="C128" s="12">
        <v>33</v>
      </c>
      <c r="D128" s="12"/>
      <c r="E128" s="12">
        <f t="shared" si="12"/>
        <v>0</v>
      </c>
      <c r="F128" s="12"/>
      <c r="G128" s="12">
        <f t="shared" si="13"/>
        <v>0</v>
      </c>
      <c r="H128" s="12">
        <f t="shared" si="14"/>
        <v>0</v>
      </c>
    </row>
    <row r="129" spans="1:8">
      <c r="A129" s="13" t="s">
        <v>108</v>
      </c>
      <c r="B129" s="6" t="s">
        <v>55</v>
      </c>
      <c r="C129" s="12">
        <v>20</v>
      </c>
      <c r="D129" s="12"/>
      <c r="E129" s="12">
        <f t="shared" si="12"/>
        <v>0</v>
      </c>
      <c r="F129" s="12"/>
      <c r="G129" s="12">
        <f t="shared" si="13"/>
        <v>0</v>
      </c>
      <c r="H129" s="12">
        <f t="shared" si="14"/>
        <v>0</v>
      </c>
    </row>
    <row r="130" spans="1:8">
      <c r="A130" s="13" t="s">
        <v>138</v>
      </c>
      <c r="B130" s="6" t="s">
        <v>55</v>
      </c>
      <c r="C130" s="12">
        <v>3</v>
      </c>
      <c r="D130" s="12"/>
      <c r="E130" s="12">
        <f t="shared" si="12"/>
        <v>0</v>
      </c>
      <c r="F130" s="12"/>
      <c r="G130" s="12">
        <f t="shared" si="13"/>
        <v>0</v>
      </c>
      <c r="H130" s="12">
        <f t="shared" si="14"/>
        <v>0</v>
      </c>
    </row>
    <row r="131" spans="1:8">
      <c r="A131" s="13" t="s">
        <v>109</v>
      </c>
      <c r="B131" s="6" t="s">
        <v>55</v>
      </c>
      <c r="C131" s="12">
        <v>3</v>
      </c>
      <c r="D131" s="12"/>
      <c r="E131" s="12">
        <f t="shared" si="12"/>
        <v>0</v>
      </c>
      <c r="F131" s="12"/>
      <c r="G131" s="12">
        <f t="shared" si="13"/>
        <v>0</v>
      </c>
      <c r="H131" s="12">
        <f t="shared" si="14"/>
        <v>0</v>
      </c>
    </row>
    <row r="132" spans="1:8" ht="24.75">
      <c r="A132" s="13" t="s">
        <v>139</v>
      </c>
      <c r="B132" s="6" t="s">
        <v>60</v>
      </c>
      <c r="C132" s="12">
        <v>1</v>
      </c>
      <c r="D132" s="12"/>
      <c r="E132" s="12">
        <f t="shared" si="12"/>
        <v>0</v>
      </c>
      <c r="F132" s="12"/>
      <c r="G132" s="12">
        <f t="shared" si="13"/>
        <v>0</v>
      </c>
      <c r="H132" s="12">
        <f t="shared" si="14"/>
        <v>0</v>
      </c>
    </row>
    <row r="133" spans="1:8">
      <c r="A133" s="13" t="s">
        <v>15</v>
      </c>
      <c r="B133" s="6" t="s">
        <v>15</v>
      </c>
      <c r="C133" s="12"/>
      <c r="D133" s="12"/>
      <c r="E133" s="12"/>
      <c r="F133" s="12"/>
      <c r="G133" s="12"/>
      <c r="H133" s="12">
        <f t="shared" si="14"/>
        <v>0</v>
      </c>
    </row>
    <row r="134" spans="1:8">
      <c r="A134" s="21" t="s">
        <v>154</v>
      </c>
      <c r="B134" s="3" t="s">
        <v>15</v>
      </c>
      <c r="C134" s="11"/>
      <c r="D134" s="11"/>
      <c r="E134" s="11">
        <f>SUM(E105:E133)</f>
        <v>0</v>
      </c>
      <c r="F134" s="11"/>
      <c r="G134" s="11">
        <f>SUM(G105:G133)</f>
        <v>0</v>
      </c>
      <c r="H134" s="11">
        <f>SUM(H105:H133)</f>
        <v>0</v>
      </c>
    </row>
    <row r="135" spans="1:8">
      <c r="A135" s="21" t="s">
        <v>155</v>
      </c>
      <c r="B135" s="3" t="s">
        <v>15</v>
      </c>
      <c r="C135" s="11"/>
      <c r="D135" s="11"/>
      <c r="E135" s="11"/>
      <c r="F135" s="11"/>
      <c r="G135" s="11"/>
      <c r="H135" s="11"/>
    </row>
    <row r="136" spans="1:8" ht="48.75">
      <c r="A136" s="13" t="s">
        <v>156</v>
      </c>
      <c r="B136" s="6" t="s">
        <v>55</v>
      </c>
      <c r="C136" s="12">
        <v>1</v>
      </c>
      <c r="D136" s="12"/>
      <c r="E136" s="12">
        <f t="shared" ref="E136:E144" si="15">C136*D136</f>
        <v>0</v>
      </c>
      <c r="F136" s="12"/>
      <c r="G136" s="12">
        <f t="shared" ref="G136:G144" si="16">C136*F136</f>
        <v>0</v>
      </c>
      <c r="H136" s="12">
        <f t="shared" ref="H136:H144" si="17">E136+G136</f>
        <v>0</v>
      </c>
    </row>
    <row r="137" spans="1:8">
      <c r="A137" s="13" t="s">
        <v>157</v>
      </c>
      <c r="B137" s="6" t="s">
        <v>55</v>
      </c>
      <c r="C137" s="12">
        <v>1</v>
      </c>
      <c r="D137" s="12"/>
      <c r="E137" s="12">
        <f t="shared" si="15"/>
        <v>0</v>
      </c>
      <c r="F137" s="12"/>
      <c r="G137" s="12">
        <f t="shared" si="16"/>
        <v>0</v>
      </c>
      <c r="H137" s="12">
        <f t="shared" si="17"/>
        <v>0</v>
      </c>
    </row>
    <row r="138" spans="1:8">
      <c r="A138" s="13" t="s">
        <v>119</v>
      </c>
      <c r="B138" s="6" t="s">
        <v>55</v>
      </c>
      <c r="C138" s="12">
        <v>1</v>
      </c>
      <c r="D138" s="12"/>
      <c r="E138" s="12">
        <f t="shared" si="15"/>
        <v>0</v>
      </c>
      <c r="F138" s="12"/>
      <c r="G138" s="12">
        <f t="shared" si="16"/>
        <v>0</v>
      </c>
      <c r="H138" s="12">
        <f t="shared" si="17"/>
        <v>0</v>
      </c>
    </row>
    <row r="139" spans="1:8" ht="24.75">
      <c r="A139" s="13" t="s">
        <v>134</v>
      </c>
      <c r="B139" s="6" t="s">
        <v>55</v>
      </c>
      <c r="C139" s="12">
        <v>4</v>
      </c>
      <c r="D139" s="12"/>
      <c r="E139" s="12">
        <f t="shared" si="15"/>
        <v>0</v>
      </c>
      <c r="F139" s="12"/>
      <c r="G139" s="12">
        <f t="shared" si="16"/>
        <v>0</v>
      </c>
      <c r="H139" s="12">
        <f t="shared" si="17"/>
        <v>0</v>
      </c>
    </row>
    <row r="140" spans="1:8" ht="24.75">
      <c r="A140" s="13" t="s">
        <v>150</v>
      </c>
      <c r="B140" s="6" t="s">
        <v>55</v>
      </c>
      <c r="C140" s="12">
        <v>1</v>
      </c>
      <c r="D140" s="12"/>
      <c r="E140" s="12">
        <f t="shared" si="15"/>
        <v>0</v>
      </c>
      <c r="F140" s="12"/>
      <c r="G140" s="12">
        <f t="shared" si="16"/>
        <v>0</v>
      </c>
      <c r="H140" s="12">
        <f t="shared" si="17"/>
        <v>0</v>
      </c>
    </row>
    <row r="141" spans="1:8" ht="36.75">
      <c r="A141" s="13" t="s">
        <v>130</v>
      </c>
      <c r="B141" s="6" t="s">
        <v>55</v>
      </c>
      <c r="C141" s="12">
        <v>1</v>
      </c>
      <c r="D141" s="12"/>
      <c r="E141" s="12">
        <f t="shared" si="15"/>
        <v>0</v>
      </c>
      <c r="F141" s="12"/>
      <c r="G141" s="12">
        <f t="shared" si="16"/>
        <v>0</v>
      </c>
      <c r="H141" s="12">
        <f t="shared" si="17"/>
        <v>0</v>
      </c>
    </row>
    <row r="142" spans="1:8" ht="24.75">
      <c r="A142" s="13" t="s">
        <v>158</v>
      </c>
      <c r="B142" s="6" t="s">
        <v>55</v>
      </c>
      <c r="C142" s="12">
        <v>1</v>
      </c>
      <c r="D142" s="12"/>
      <c r="E142" s="12">
        <f t="shared" si="15"/>
        <v>0</v>
      </c>
      <c r="F142" s="12"/>
      <c r="G142" s="12">
        <f t="shared" si="16"/>
        <v>0</v>
      </c>
      <c r="H142" s="12">
        <f t="shared" si="17"/>
        <v>0</v>
      </c>
    </row>
    <row r="143" spans="1:8" ht="24.75">
      <c r="A143" s="13" t="s">
        <v>159</v>
      </c>
      <c r="B143" s="6" t="s">
        <v>55</v>
      </c>
      <c r="C143" s="12">
        <v>1</v>
      </c>
      <c r="D143" s="12"/>
      <c r="E143" s="12">
        <f t="shared" si="15"/>
        <v>0</v>
      </c>
      <c r="F143" s="12"/>
      <c r="G143" s="12">
        <f t="shared" si="16"/>
        <v>0</v>
      </c>
      <c r="H143" s="12">
        <f t="shared" si="17"/>
        <v>0</v>
      </c>
    </row>
    <row r="144" spans="1:8" ht="24.75">
      <c r="A144" s="13" t="s">
        <v>139</v>
      </c>
      <c r="B144" s="6" t="s">
        <v>60</v>
      </c>
      <c r="C144" s="12">
        <v>1</v>
      </c>
      <c r="D144" s="12"/>
      <c r="E144" s="12">
        <f t="shared" si="15"/>
        <v>0</v>
      </c>
      <c r="F144" s="12"/>
      <c r="G144" s="12">
        <f t="shared" si="16"/>
        <v>0</v>
      </c>
      <c r="H144" s="12">
        <f t="shared" si="17"/>
        <v>0</v>
      </c>
    </row>
    <row r="145" spans="1:8">
      <c r="A145" s="21" t="s">
        <v>160</v>
      </c>
      <c r="B145" s="3" t="s">
        <v>15</v>
      </c>
      <c r="C145" s="11"/>
      <c r="D145" s="11"/>
      <c r="E145" s="11">
        <f>SUM(E136:E144)</f>
        <v>0</v>
      </c>
      <c r="F145" s="11"/>
      <c r="G145" s="11">
        <f>SUM(G136:G144)</f>
        <v>0</v>
      </c>
      <c r="H145" s="11">
        <f>SUM(H136:H144)</f>
        <v>0</v>
      </c>
    </row>
    <row r="146" spans="1:8">
      <c r="A146" s="21" t="s">
        <v>161</v>
      </c>
      <c r="B146" s="3" t="s">
        <v>15</v>
      </c>
      <c r="C146" s="11"/>
      <c r="D146" s="11"/>
      <c r="E146" s="11"/>
      <c r="F146" s="11"/>
      <c r="G146" s="11"/>
      <c r="H146" s="11"/>
    </row>
    <row r="147" spans="1:8">
      <c r="A147" s="13" t="s">
        <v>162</v>
      </c>
      <c r="B147" s="6" t="s">
        <v>55</v>
      </c>
      <c r="C147" s="12">
        <v>1</v>
      </c>
      <c r="D147" s="12"/>
      <c r="E147" s="12">
        <f t="shared" ref="E147:E163" si="18">C147*D147</f>
        <v>0</v>
      </c>
      <c r="F147" s="12"/>
      <c r="G147" s="12">
        <f t="shared" ref="G147:G163" si="19">C147*F147</f>
        <v>0</v>
      </c>
      <c r="H147" s="12">
        <f t="shared" ref="H147:H164" si="20">E147+G147</f>
        <v>0</v>
      </c>
    </row>
    <row r="148" spans="1:8">
      <c r="A148" s="13" t="s">
        <v>163</v>
      </c>
      <c r="B148" s="6" t="s">
        <v>55</v>
      </c>
      <c r="C148" s="12">
        <v>1</v>
      </c>
      <c r="D148" s="12"/>
      <c r="E148" s="12">
        <f t="shared" si="18"/>
        <v>0</v>
      </c>
      <c r="F148" s="12"/>
      <c r="G148" s="12">
        <f t="shared" si="19"/>
        <v>0</v>
      </c>
      <c r="H148" s="12">
        <f t="shared" si="20"/>
        <v>0</v>
      </c>
    </row>
    <row r="149" spans="1:8">
      <c r="A149" s="13" t="s">
        <v>164</v>
      </c>
      <c r="B149" s="6" t="s">
        <v>55</v>
      </c>
      <c r="C149" s="12">
        <v>2</v>
      </c>
      <c r="D149" s="12"/>
      <c r="E149" s="12">
        <f t="shared" si="18"/>
        <v>0</v>
      </c>
      <c r="F149" s="12"/>
      <c r="G149" s="12">
        <f t="shared" si="19"/>
        <v>0</v>
      </c>
      <c r="H149" s="12">
        <f t="shared" si="20"/>
        <v>0</v>
      </c>
    </row>
    <row r="150" spans="1:8">
      <c r="A150" s="13" t="s">
        <v>119</v>
      </c>
      <c r="B150" s="6" t="s">
        <v>55</v>
      </c>
      <c r="C150" s="12">
        <v>1</v>
      </c>
      <c r="D150" s="12"/>
      <c r="E150" s="12">
        <f t="shared" si="18"/>
        <v>0</v>
      </c>
      <c r="F150" s="12"/>
      <c r="G150" s="12">
        <f t="shared" si="19"/>
        <v>0</v>
      </c>
      <c r="H150" s="12">
        <f t="shared" si="20"/>
        <v>0</v>
      </c>
    </row>
    <row r="151" spans="1:8">
      <c r="A151" s="13" t="s">
        <v>79</v>
      </c>
      <c r="B151" s="6" t="s">
        <v>55</v>
      </c>
      <c r="C151" s="12">
        <v>1</v>
      </c>
      <c r="D151" s="12"/>
      <c r="E151" s="12">
        <f t="shared" si="18"/>
        <v>0</v>
      </c>
      <c r="F151" s="12"/>
      <c r="G151" s="12">
        <f t="shared" si="19"/>
        <v>0</v>
      </c>
      <c r="H151" s="12">
        <f t="shared" si="20"/>
        <v>0</v>
      </c>
    </row>
    <row r="152" spans="1:8">
      <c r="A152" s="13" t="s">
        <v>80</v>
      </c>
      <c r="B152" s="6" t="s">
        <v>55</v>
      </c>
      <c r="C152" s="12">
        <v>1</v>
      </c>
      <c r="D152" s="12"/>
      <c r="E152" s="12">
        <f t="shared" si="18"/>
        <v>0</v>
      </c>
      <c r="F152" s="12"/>
      <c r="G152" s="12">
        <f t="shared" si="19"/>
        <v>0</v>
      </c>
      <c r="H152" s="12">
        <f t="shared" si="20"/>
        <v>0</v>
      </c>
    </row>
    <row r="153" spans="1:8" ht="36.75">
      <c r="A153" s="13" t="s">
        <v>130</v>
      </c>
      <c r="B153" s="6" t="s">
        <v>55</v>
      </c>
      <c r="C153" s="12">
        <v>1</v>
      </c>
      <c r="D153" s="12"/>
      <c r="E153" s="12">
        <f t="shared" si="18"/>
        <v>0</v>
      </c>
      <c r="F153" s="12"/>
      <c r="G153" s="12">
        <f t="shared" si="19"/>
        <v>0</v>
      </c>
      <c r="H153" s="12">
        <f t="shared" si="20"/>
        <v>0</v>
      </c>
    </row>
    <row r="154" spans="1:8" ht="24.75">
      <c r="A154" s="13" t="s">
        <v>165</v>
      </c>
      <c r="B154" s="6" t="s">
        <v>55</v>
      </c>
      <c r="C154" s="12">
        <v>2</v>
      </c>
      <c r="D154" s="12"/>
      <c r="E154" s="12">
        <f t="shared" si="18"/>
        <v>0</v>
      </c>
      <c r="F154" s="12"/>
      <c r="G154" s="12">
        <f t="shared" si="19"/>
        <v>0</v>
      </c>
      <c r="H154" s="12">
        <f t="shared" si="20"/>
        <v>0</v>
      </c>
    </row>
    <row r="155" spans="1:8" ht="24.75">
      <c r="A155" s="13" t="s">
        <v>134</v>
      </c>
      <c r="B155" s="6" t="s">
        <v>55</v>
      </c>
      <c r="C155" s="12">
        <v>6</v>
      </c>
      <c r="D155" s="12"/>
      <c r="E155" s="12">
        <f t="shared" si="18"/>
        <v>0</v>
      </c>
      <c r="F155" s="12"/>
      <c r="G155" s="12">
        <f t="shared" si="19"/>
        <v>0</v>
      </c>
      <c r="H155" s="12">
        <f t="shared" si="20"/>
        <v>0</v>
      </c>
    </row>
    <row r="156" spans="1:8" ht="24.75">
      <c r="A156" s="13" t="s">
        <v>131</v>
      </c>
      <c r="B156" s="6" t="s">
        <v>55</v>
      </c>
      <c r="C156" s="12">
        <v>1</v>
      </c>
      <c r="D156" s="12"/>
      <c r="E156" s="12">
        <f t="shared" si="18"/>
        <v>0</v>
      </c>
      <c r="F156" s="12"/>
      <c r="G156" s="12">
        <f t="shared" si="19"/>
        <v>0</v>
      </c>
      <c r="H156" s="12">
        <f t="shared" si="20"/>
        <v>0</v>
      </c>
    </row>
    <row r="157" spans="1:8" ht="24.75">
      <c r="A157" s="13" t="s">
        <v>121</v>
      </c>
      <c r="B157" s="6" t="s">
        <v>55</v>
      </c>
      <c r="C157" s="12">
        <v>1</v>
      </c>
      <c r="D157" s="12"/>
      <c r="E157" s="12">
        <f t="shared" si="18"/>
        <v>0</v>
      </c>
      <c r="F157" s="12"/>
      <c r="G157" s="12">
        <f t="shared" si="19"/>
        <v>0</v>
      </c>
      <c r="H157" s="12">
        <f t="shared" si="20"/>
        <v>0</v>
      </c>
    </row>
    <row r="158" spans="1:8" ht="36.75">
      <c r="A158" s="13" t="s">
        <v>136</v>
      </c>
      <c r="B158" s="6" t="s">
        <v>55</v>
      </c>
      <c r="C158" s="12">
        <v>1</v>
      </c>
      <c r="D158" s="12"/>
      <c r="E158" s="12">
        <f t="shared" si="18"/>
        <v>0</v>
      </c>
      <c r="F158" s="12"/>
      <c r="G158" s="12">
        <f t="shared" si="19"/>
        <v>0</v>
      </c>
      <c r="H158" s="12">
        <f t="shared" si="20"/>
        <v>0</v>
      </c>
    </row>
    <row r="159" spans="1:8">
      <c r="A159" s="13" t="s">
        <v>152</v>
      </c>
      <c r="B159" s="6" t="s">
        <v>55</v>
      </c>
      <c r="C159" s="12">
        <v>1</v>
      </c>
      <c r="D159" s="12"/>
      <c r="E159" s="12">
        <f t="shared" si="18"/>
        <v>0</v>
      </c>
      <c r="F159" s="12"/>
      <c r="G159" s="12">
        <f t="shared" si="19"/>
        <v>0</v>
      </c>
      <c r="H159" s="12">
        <f t="shared" si="20"/>
        <v>0</v>
      </c>
    </row>
    <row r="160" spans="1:8">
      <c r="A160" s="13" t="s">
        <v>166</v>
      </c>
      <c r="B160" s="6" t="s">
        <v>55</v>
      </c>
      <c r="C160" s="12">
        <v>1</v>
      </c>
      <c r="D160" s="12"/>
      <c r="E160" s="12">
        <f t="shared" si="18"/>
        <v>0</v>
      </c>
      <c r="F160" s="12"/>
      <c r="G160" s="12">
        <f t="shared" si="19"/>
        <v>0</v>
      </c>
      <c r="H160" s="12">
        <f t="shared" si="20"/>
        <v>0</v>
      </c>
    </row>
    <row r="161" spans="1:8" ht="24.75">
      <c r="A161" s="13" t="s">
        <v>158</v>
      </c>
      <c r="B161" s="6" t="s">
        <v>55</v>
      </c>
      <c r="C161" s="12">
        <v>1</v>
      </c>
      <c r="D161" s="12"/>
      <c r="E161" s="12">
        <f t="shared" si="18"/>
        <v>0</v>
      </c>
      <c r="F161" s="12"/>
      <c r="G161" s="12">
        <f t="shared" si="19"/>
        <v>0</v>
      </c>
      <c r="H161" s="12">
        <f t="shared" si="20"/>
        <v>0</v>
      </c>
    </row>
    <row r="162" spans="1:8" ht="24.75">
      <c r="A162" s="13" t="s">
        <v>159</v>
      </c>
      <c r="B162" s="6" t="s">
        <v>55</v>
      </c>
      <c r="C162" s="12">
        <v>2</v>
      </c>
      <c r="D162" s="12"/>
      <c r="E162" s="12">
        <f t="shared" si="18"/>
        <v>0</v>
      </c>
      <c r="F162" s="12"/>
      <c r="G162" s="12">
        <f t="shared" si="19"/>
        <v>0</v>
      </c>
      <c r="H162" s="12">
        <f t="shared" si="20"/>
        <v>0</v>
      </c>
    </row>
    <row r="163" spans="1:8" ht="24.75">
      <c r="A163" s="13" t="s">
        <v>139</v>
      </c>
      <c r="B163" s="6" t="s">
        <v>60</v>
      </c>
      <c r="C163" s="12">
        <v>1</v>
      </c>
      <c r="D163" s="12"/>
      <c r="E163" s="12">
        <f t="shared" si="18"/>
        <v>0</v>
      </c>
      <c r="F163" s="12"/>
      <c r="G163" s="12">
        <f t="shared" si="19"/>
        <v>0</v>
      </c>
      <c r="H163" s="12">
        <f t="shared" si="20"/>
        <v>0</v>
      </c>
    </row>
    <row r="164" spans="1:8">
      <c r="A164" s="13" t="s">
        <v>15</v>
      </c>
      <c r="B164" s="6" t="s">
        <v>15</v>
      </c>
      <c r="C164" s="12"/>
      <c r="D164" s="12"/>
      <c r="E164" s="12"/>
      <c r="F164" s="12"/>
      <c r="G164" s="12"/>
      <c r="H164" s="12">
        <f t="shared" si="20"/>
        <v>0</v>
      </c>
    </row>
    <row r="165" spans="1:8">
      <c r="A165" s="21" t="s">
        <v>167</v>
      </c>
      <c r="B165" s="3" t="s">
        <v>15</v>
      </c>
      <c r="C165" s="11"/>
      <c r="D165" s="11"/>
      <c r="E165" s="11">
        <f>SUM(E147:E164)</f>
        <v>0</v>
      </c>
      <c r="F165" s="11"/>
      <c r="G165" s="11">
        <f>SUM(G147:G164)</f>
        <v>0</v>
      </c>
      <c r="H165" s="11">
        <f>SUM(H147:H164)</f>
        <v>0</v>
      </c>
    </row>
    <row r="166" spans="1:8">
      <c r="A166" s="21" t="s">
        <v>168</v>
      </c>
      <c r="B166" s="3" t="s">
        <v>15</v>
      </c>
      <c r="C166" s="11"/>
      <c r="D166" s="11"/>
      <c r="E166" s="11"/>
      <c r="F166" s="11"/>
      <c r="G166" s="11"/>
      <c r="H166" s="11"/>
    </row>
    <row r="167" spans="1:8" ht="36.75">
      <c r="A167" s="13" t="s">
        <v>169</v>
      </c>
      <c r="B167" s="6" t="s">
        <v>55</v>
      </c>
      <c r="C167" s="12">
        <v>1</v>
      </c>
      <c r="D167" s="12"/>
      <c r="E167" s="12">
        <f t="shared" ref="E167:E173" si="21">C167*D167</f>
        <v>0</v>
      </c>
      <c r="F167" s="12"/>
      <c r="G167" s="12">
        <f t="shared" ref="G167:G173" si="22">C167*F167</f>
        <v>0</v>
      </c>
      <c r="H167" s="12">
        <f t="shared" ref="H167:H174" si="23">E167+G167</f>
        <v>0</v>
      </c>
    </row>
    <row r="168" spans="1:8">
      <c r="A168" s="13" t="s">
        <v>163</v>
      </c>
      <c r="B168" s="6" t="s">
        <v>55</v>
      </c>
      <c r="C168" s="12">
        <v>1</v>
      </c>
      <c r="D168" s="12"/>
      <c r="E168" s="12">
        <f t="shared" si="21"/>
        <v>0</v>
      </c>
      <c r="F168" s="12"/>
      <c r="G168" s="12">
        <f t="shared" si="22"/>
        <v>0</v>
      </c>
      <c r="H168" s="12">
        <f t="shared" si="23"/>
        <v>0</v>
      </c>
    </row>
    <row r="169" spans="1:8">
      <c r="A169" s="13" t="s">
        <v>79</v>
      </c>
      <c r="B169" s="6" t="s">
        <v>55</v>
      </c>
      <c r="C169" s="12">
        <v>8</v>
      </c>
      <c r="D169" s="12"/>
      <c r="E169" s="12">
        <f t="shared" si="21"/>
        <v>0</v>
      </c>
      <c r="F169" s="12"/>
      <c r="G169" s="12">
        <f t="shared" si="22"/>
        <v>0</v>
      </c>
      <c r="H169" s="12">
        <f t="shared" si="23"/>
        <v>0</v>
      </c>
    </row>
    <row r="170" spans="1:8" ht="24.75">
      <c r="A170" s="13" t="s">
        <v>134</v>
      </c>
      <c r="B170" s="6" t="s">
        <v>55</v>
      </c>
      <c r="C170" s="12">
        <v>1</v>
      </c>
      <c r="D170" s="12"/>
      <c r="E170" s="12">
        <f t="shared" si="21"/>
        <v>0</v>
      </c>
      <c r="F170" s="12"/>
      <c r="G170" s="12">
        <f t="shared" si="22"/>
        <v>0</v>
      </c>
      <c r="H170" s="12">
        <f t="shared" si="23"/>
        <v>0</v>
      </c>
    </row>
    <row r="171" spans="1:8" ht="36.75">
      <c r="A171" s="13" t="s">
        <v>130</v>
      </c>
      <c r="B171" s="6" t="s">
        <v>55</v>
      </c>
      <c r="C171" s="12">
        <v>1</v>
      </c>
      <c r="D171" s="12"/>
      <c r="E171" s="12">
        <f t="shared" si="21"/>
        <v>0</v>
      </c>
      <c r="F171" s="12"/>
      <c r="G171" s="12">
        <f t="shared" si="22"/>
        <v>0</v>
      </c>
      <c r="H171" s="12">
        <f t="shared" si="23"/>
        <v>0</v>
      </c>
    </row>
    <row r="172" spans="1:8" ht="24.75">
      <c r="A172" s="13" t="s">
        <v>158</v>
      </c>
      <c r="B172" s="6" t="s">
        <v>55</v>
      </c>
      <c r="C172" s="12">
        <v>1</v>
      </c>
      <c r="D172" s="12"/>
      <c r="E172" s="12">
        <f t="shared" si="21"/>
        <v>0</v>
      </c>
      <c r="F172" s="12"/>
      <c r="G172" s="12">
        <f t="shared" si="22"/>
        <v>0</v>
      </c>
      <c r="H172" s="12">
        <f t="shared" si="23"/>
        <v>0</v>
      </c>
    </row>
    <row r="173" spans="1:8" ht="24.75">
      <c r="A173" s="13" t="s">
        <v>139</v>
      </c>
      <c r="B173" s="6" t="s">
        <v>60</v>
      </c>
      <c r="C173" s="12">
        <v>1</v>
      </c>
      <c r="D173" s="12"/>
      <c r="E173" s="12">
        <f t="shared" si="21"/>
        <v>0</v>
      </c>
      <c r="F173" s="12"/>
      <c r="G173" s="12">
        <f t="shared" si="22"/>
        <v>0</v>
      </c>
      <c r="H173" s="12">
        <f t="shared" si="23"/>
        <v>0</v>
      </c>
    </row>
    <row r="174" spans="1:8">
      <c r="A174" s="13" t="s">
        <v>15</v>
      </c>
      <c r="B174" s="6" t="s">
        <v>15</v>
      </c>
      <c r="C174" s="12"/>
      <c r="D174" s="12"/>
      <c r="E174" s="12"/>
      <c r="F174" s="12"/>
      <c r="G174" s="12"/>
      <c r="H174" s="12">
        <f t="shared" si="23"/>
        <v>0</v>
      </c>
    </row>
    <row r="175" spans="1:8">
      <c r="A175" s="21" t="s">
        <v>170</v>
      </c>
      <c r="B175" s="3" t="s">
        <v>15</v>
      </c>
      <c r="C175" s="11"/>
      <c r="D175" s="11"/>
      <c r="E175" s="11">
        <f>SUM(E167:E174)</f>
        <v>0</v>
      </c>
      <c r="F175" s="11"/>
      <c r="G175" s="11">
        <f>SUM(G167:G174)</f>
        <v>0</v>
      </c>
      <c r="H175" s="11">
        <f>SUM(H167:H174)</f>
        <v>0</v>
      </c>
    </row>
    <row r="176" spans="1:8">
      <c r="A176" s="21" t="s">
        <v>171</v>
      </c>
      <c r="B176" s="3" t="s">
        <v>15</v>
      </c>
      <c r="C176" s="11"/>
      <c r="D176" s="11"/>
      <c r="E176" s="11"/>
      <c r="F176" s="11"/>
      <c r="G176" s="11"/>
      <c r="H176" s="11"/>
    </row>
    <row r="177" spans="1:8" ht="24.75">
      <c r="A177" s="13" t="s">
        <v>172</v>
      </c>
      <c r="B177" s="6" t="s">
        <v>55</v>
      </c>
      <c r="C177" s="12">
        <v>1</v>
      </c>
      <c r="D177" s="12"/>
      <c r="E177" s="12">
        <f t="shared" ref="E177:E198" si="24">C177*D177</f>
        <v>0</v>
      </c>
      <c r="F177" s="12"/>
      <c r="G177" s="12">
        <f t="shared" ref="G177:G198" si="25">C177*F177</f>
        <v>0</v>
      </c>
      <c r="H177" s="12">
        <f t="shared" ref="H177:H199" si="26">E177+G177</f>
        <v>0</v>
      </c>
    </row>
    <row r="178" spans="1:8">
      <c r="A178" s="13" t="s">
        <v>143</v>
      </c>
      <c r="B178" s="6" t="s">
        <v>55</v>
      </c>
      <c r="C178" s="12">
        <v>1</v>
      </c>
      <c r="D178" s="12"/>
      <c r="E178" s="12">
        <f t="shared" si="24"/>
        <v>0</v>
      </c>
      <c r="F178" s="12"/>
      <c r="G178" s="12">
        <f t="shared" si="25"/>
        <v>0</v>
      </c>
      <c r="H178" s="12">
        <f t="shared" si="26"/>
        <v>0</v>
      </c>
    </row>
    <row r="179" spans="1:8">
      <c r="A179" s="13" t="s">
        <v>144</v>
      </c>
      <c r="B179" s="6" t="s">
        <v>55</v>
      </c>
      <c r="C179" s="12">
        <v>1</v>
      </c>
      <c r="D179" s="12"/>
      <c r="E179" s="12">
        <f t="shared" si="24"/>
        <v>0</v>
      </c>
      <c r="F179" s="12"/>
      <c r="G179" s="12">
        <f t="shared" si="25"/>
        <v>0</v>
      </c>
      <c r="H179" s="12">
        <f t="shared" si="26"/>
        <v>0</v>
      </c>
    </row>
    <row r="180" spans="1:8">
      <c r="A180" s="13" t="s">
        <v>145</v>
      </c>
      <c r="B180" s="6" t="s">
        <v>55</v>
      </c>
      <c r="C180" s="12">
        <v>1</v>
      </c>
      <c r="D180" s="12"/>
      <c r="E180" s="12">
        <f t="shared" si="24"/>
        <v>0</v>
      </c>
      <c r="F180" s="12"/>
      <c r="G180" s="12">
        <f t="shared" si="25"/>
        <v>0</v>
      </c>
      <c r="H180" s="12">
        <f t="shared" si="26"/>
        <v>0</v>
      </c>
    </row>
    <row r="181" spans="1:8">
      <c r="A181" s="13" t="s">
        <v>173</v>
      </c>
      <c r="B181" s="6" t="s">
        <v>126</v>
      </c>
      <c r="C181" s="12">
        <v>1</v>
      </c>
      <c r="D181" s="12"/>
      <c r="E181" s="12">
        <f t="shared" si="24"/>
        <v>0</v>
      </c>
      <c r="F181" s="12"/>
      <c r="G181" s="12">
        <f t="shared" si="25"/>
        <v>0</v>
      </c>
      <c r="H181" s="12">
        <f t="shared" si="26"/>
        <v>0</v>
      </c>
    </row>
    <row r="182" spans="1:8" ht="24.75">
      <c r="A182" s="13" t="s">
        <v>174</v>
      </c>
      <c r="B182" s="6" t="s">
        <v>55</v>
      </c>
      <c r="C182" s="12">
        <v>1</v>
      </c>
      <c r="D182" s="12"/>
      <c r="E182" s="12">
        <f t="shared" si="24"/>
        <v>0</v>
      </c>
      <c r="F182" s="12"/>
      <c r="G182" s="12">
        <f t="shared" si="25"/>
        <v>0</v>
      </c>
      <c r="H182" s="12">
        <f t="shared" si="26"/>
        <v>0</v>
      </c>
    </row>
    <row r="183" spans="1:8">
      <c r="A183" s="13" t="s">
        <v>147</v>
      </c>
      <c r="B183" s="6" t="s">
        <v>55</v>
      </c>
      <c r="C183" s="12">
        <v>1</v>
      </c>
      <c r="D183" s="12"/>
      <c r="E183" s="12">
        <f t="shared" si="24"/>
        <v>0</v>
      </c>
      <c r="F183" s="12"/>
      <c r="G183" s="12">
        <f t="shared" si="25"/>
        <v>0</v>
      </c>
      <c r="H183" s="12">
        <f t="shared" si="26"/>
        <v>0</v>
      </c>
    </row>
    <row r="184" spans="1:8">
      <c r="A184" s="13" t="s">
        <v>65</v>
      </c>
      <c r="B184" s="6" t="s">
        <v>55</v>
      </c>
      <c r="C184" s="12">
        <v>1</v>
      </c>
      <c r="D184" s="12"/>
      <c r="E184" s="12">
        <f t="shared" si="24"/>
        <v>0</v>
      </c>
      <c r="F184" s="12"/>
      <c r="G184" s="12">
        <f t="shared" si="25"/>
        <v>0</v>
      </c>
      <c r="H184" s="12">
        <f t="shared" si="26"/>
        <v>0</v>
      </c>
    </row>
    <row r="185" spans="1:8">
      <c r="A185" s="13" t="s">
        <v>66</v>
      </c>
      <c r="B185" s="6" t="s">
        <v>55</v>
      </c>
      <c r="C185" s="12">
        <v>3</v>
      </c>
      <c r="D185" s="12"/>
      <c r="E185" s="12">
        <f t="shared" si="24"/>
        <v>0</v>
      </c>
      <c r="F185" s="12"/>
      <c r="G185" s="12">
        <f t="shared" si="25"/>
        <v>0</v>
      </c>
      <c r="H185" s="12">
        <f t="shared" si="26"/>
        <v>0</v>
      </c>
    </row>
    <row r="186" spans="1:8">
      <c r="A186" s="13" t="s">
        <v>119</v>
      </c>
      <c r="B186" s="6" t="s">
        <v>55</v>
      </c>
      <c r="C186" s="12">
        <v>2</v>
      </c>
      <c r="D186" s="12"/>
      <c r="E186" s="12">
        <f t="shared" si="24"/>
        <v>0</v>
      </c>
      <c r="F186" s="12"/>
      <c r="G186" s="12">
        <f t="shared" si="25"/>
        <v>0</v>
      </c>
      <c r="H186" s="12">
        <f t="shared" si="26"/>
        <v>0</v>
      </c>
    </row>
    <row r="187" spans="1:8">
      <c r="A187" s="13" t="s">
        <v>78</v>
      </c>
      <c r="B187" s="6" t="s">
        <v>55</v>
      </c>
      <c r="C187" s="12">
        <v>1</v>
      </c>
      <c r="D187" s="12"/>
      <c r="E187" s="12">
        <f t="shared" si="24"/>
        <v>0</v>
      </c>
      <c r="F187" s="12"/>
      <c r="G187" s="12">
        <f t="shared" si="25"/>
        <v>0</v>
      </c>
      <c r="H187" s="12">
        <f t="shared" si="26"/>
        <v>0</v>
      </c>
    </row>
    <row r="188" spans="1:8">
      <c r="A188" s="13" t="s">
        <v>129</v>
      </c>
      <c r="B188" s="6" t="s">
        <v>55</v>
      </c>
      <c r="C188" s="12">
        <v>2</v>
      </c>
      <c r="D188" s="12"/>
      <c r="E188" s="12">
        <f t="shared" si="24"/>
        <v>0</v>
      </c>
      <c r="F188" s="12"/>
      <c r="G188" s="12">
        <f t="shared" si="25"/>
        <v>0</v>
      </c>
      <c r="H188" s="12">
        <f t="shared" si="26"/>
        <v>0</v>
      </c>
    </row>
    <row r="189" spans="1:8">
      <c r="A189" s="13" t="s">
        <v>83</v>
      </c>
      <c r="B189" s="6" t="s">
        <v>55</v>
      </c>
      <c r="C189" s="12">
        <v>4</v>
      </c>
      <c r="D189" s="12"/>
      <c r="E189" s="12">
        <f t="shared" si="24"/>
        <v>0</v>
      </c>
      <c r="F189" s="12"/>
      <c r="G189" s="12">
        <f t="shared" si="25"/>
        <v>0</v>
      </c>
      <c r="H189" s="12">
        <f t="shared" si="26"/>
        <v>0</v>
      </c>
    </row>
    <row r="190" spans="1:8">
      <c r="A190" s="13" t="s">
        <v>175</v>
      </c>
      <c r="B190" s="6" t="s">
        <v>55</v>
      </c>
      <c r="C190" s="12">
        <v>3</v>
      </c>
      <c r="D190" s="12"/>
      <c r="E190" s="12">
        <f t="shared" si="24"/>
        <v>0</v>
      </c>
      <c r="F190" s="12"/>
      <c r="G190" s="12">
        <f t="shared" si="25"/>
        <v>0</v>
      </c>
      <c r="H190" s="12">
        <f t="shared" si="26"/>
        <v>0</v>
      </c>
    </row>
    <row r="191" spans="1:8" ht="24.75">
      <c r="A191" s="13" t="s">
        <v>176</v>
      </c>
      <c r="B191" s="6" t="s">
        <v>55</v>
      </c>
      <c r="C191" s="12">
        <v>1</v>
      </c>
      <c r="D191" s="12"/>
      <c r="E191" s="12">
        <f t="shared" si="24"/>
        <v>0</v>
      </c>
      <c r="F191" s="12"/>
      <c r="G191" s="12">
        <f t="shared" si="25"/>
        <v>0</v>
      </c>
      <c r="H191" s="12">
        <f t="shared" si="26"/>
        <v>0</v>
      </c>
    </row>
    <row r="192" spans="1:8" ht="36.75">
      <c r="A192" s="13" t="s">
        <v>130</v>
      </c>
      <c r="B192" s="6" t="s">
        <v>55</v>
      </c>
      <c r="C192" s="12">
        <v>1</v>
      </c>
      <c r="D192" s="12"/>
      <c r="E192" s="12">
        <f t="shared" si="24"/>
        <v>0</v>
      </c>
      <c r="F192" s="12"/>
      <c r="G192" s="12">
        <f t="shared" si="25"/>
        <v>0</v>
      </c>
      <c r="H192" s="12">
        <f t="shared" si="26"/>
        <v>0</v>
      </c>
    </row>
    <row r="193" spans="1:8" ht="24.75">
      <c r="A193" s="13" t="s">
        <v>121</v>
      </c>
      <c r="B193" s="6" t="s">
        <v>55</v>
      </c>
      <c r="C193" s="12">
        <v>1</v>
      </c>
      <c r="D193" s="12"/>
      <c r="E193" s="12">
        <f t="shared" si="24"/>
        <v>0</v>
      </c>
      <c r="F193" s="12"/>
      <c r="G193" s="12">
        <f t="shared" si="25"/>
        <v>0</v>
      </c>
      <c r="H193" s="12">
        <f t="shared" si="26"/>
        <v>0</v>
      </c>
    </row>
    <row r="194" spans="1:8" ht="36.75">
      <c r="A194" s="13" t="s">
        <v>136</v>
      </c>
      <c r="B194" s="6" t="s">
        <v>55</v>
      </c>
      <c r="C194" s="12">
        <v>1</v>
      </c>
      <c r="D194" s="12"/>
      <c r="E194" s="12">
        <f t="shared" si="24"/>
        <v>0</v>
      </c>
      <c r="F194" s="12"/>
      <c r="G194" s="12">
        <f t="shared" si="25"/>
        <v>0</v>
      </c>
      <c r="H194" s="12">
        <f t="shared" si="26"/>
        <v>0</v>
      </c>
    </row>
    <row r="195" spans="1:8">
      <c r="A195" s="13" t="s">
        <v>106</v>
      </c>
      <c r="B195" s="6" t="s">
        <v>55</v>
      </c>
      <c r="C195" s="12">
        <v>10</v>
      </c>
      <c r="D195" s="12"/>
      <c r="E195" s="12">
        <f t="shared" si="24"/>
        <v>0</v>
      </c>
      <c r="F195" s="12"/>
      <c r="G195" s="12">
        <f t="shared" si="25"/>
        <v>0</v>
      </c>
      <c r="H195" s="12">
        <f t="shared" si="26"/>
        <v>0</v>
      </c>
    </row>
    <row r="196" spans="1:8">
      <c r="A196" s="13" t="s">
        <v>108</v>
      </c>
      <c r="B196" s="6" t="s">
        <v>55</v>
      </c>
      <c r="C196" s="12">
        <v>12</v>
      </c>
      <c r="D196" s="12"/>
      <c r="E196" s="12">
        <f t="shared" si="24"/>
        <v>0</v>
      </c>
      <c r="F196" s="12"/>
      <c r="G196" s="12">
        <f t="shared" si="25"/>
        <v>0</v>
      </c>
      <c r="H196" s="12">
        <f t="shared" si="26"/>
        <v>0</v>
      </c>
    </row>
    <row r="197" spans="1:8">
      <c r="A197" s="13" t="s">
        <v>109</v>
      </c>
      <c r="B197" s="6" t="s">
        <v>55</v>
      </c>
      <c r="C197" s="12">
        <v>3</v>
      </c>
      <c r="D197" s="12"/>
      <c r="E197" s="12">
        <f t="shared" si="24"/>
        <v>0</v>
      </c>
      <c r="F197" s="12"/>
      <c r="G197" s="12">
        <f t="shared" si="25"/>
        <v>0</v>
      </c>
      <c r="H197" s="12">
        <f t="shared" si="26"/>
        <v>0</v>
      </c>
    </row>
    <row r="198" spans="1:8" ht="24.75">
      <c r="A198" s="13" t="s">
        <v>139</v>
      </c>
      <c r="B198" s="6" t="s">
        <v>60</v>
      </c>
      <c r="C198" s="12">
        <v>1</v>
      </c>
      <c r="D198" s="12"/>
      <c r="E198" s="12">
        <f t="shared" si="24"/>
        <v>0</v>
      </c>
      <c r="F198" s="12"/>
      <c r="G198" s="12">
        <f t="shared" si="25"/>
        <v>0</v>
      </c>
      <c r="H198" s="12">
        <f t="shared" si="26"/>
        <v>0</v>
      </c>
    </row>
    <row r="199" spans="1:8">
      <c r="A199" s="13" t="s">
        <v>15</v>
      </c>
      <c r="B199" s="6" t="s">
        <v>15</v>
      </c>
      <c r="C199" s="12"/>
      <c r="D199" s="12"/>
      <c r="E199" s="12"/>
      <c r="F199" s="12"/>
      <c r="G199" s="12"/>
      <c r="H199" s="12">
        <f t="shared" si="26"/>
        <v>0</v>
      </c>
    </row>
    <row r="200" spans="1:8">
      <c r="A200" s="21" t="s">
        <v>177</v>
      </c>
      <c r="B200" s="3" t="s">
        <v>15</v>
      </c>
      <c r="C200" s="11"/>
      <c r="D200" s="11"/>
      <c r="E200" s="11">
        <f>SUM(E177:E199)</f>
        <v>0</v>
      </c>
      <c r="F200" s="11"/>
      <c r="G200" s="11">
        <f>SUM(G177:G199)</f>
        <v>0</v>
      </c>
      <c r="H200" s="11">
        <f>SUM(H177:H199)</f>
        <v>0</v>
      </c>
    </row>
    <row r="201" spans="1:8">
      <c r="A201" s="21" t="s">
        <v>178</v>
      </c>
      <c r="B201" s="3" t="s">
        <v>15</v>
      </c>
      <c r="C201" s="11"/>
      <c r="D201" s="11"/>
      <c r="E201" s="11"/>
      <c r="F201" s="11"/>
      <c r="G201" s="11"/>
      <c r="H201" s="11"/>
    </row>
    <row r="202" spans="1:8" ht="72.75">
      <c r="A202" s="13" t="s">
        <v>179</v>
      </c>
      <c r="B202" s="6" t="s">
        <v>55</v>
      </c>
      <c r="C202" s="12">
        <v>1</v>
      </c>
      <c r="D202" s="12"/>
      <c r="E202" s="12">
        <f t="shared" ref="E202:E219" si="27">C202*D202</f>
        <v>0</v>
      </c>
      <c r="F202" s="12">
        <v>0</v>
      </c>
      <c r="G202" s="12">
        <f t="shared" ref="G202:G219" si="28">C202*F202</f>
        <v>0</v>
      </c>
      <c r="H202" s="12">
        <f t="shared" ref="H202:H220" si="29">E202+G202</f>
        <v>0</v>
      </c>
    </row>
    <row r="203" spans="1:8">
      <c r="A203" s="13" t="s">
        <v>82</v>
      </c>
      <c r="B203" s="6" t="s">
        <v>55</v>
      </c>
      <c r="C203" s="12">
        <v>1</v>
      </c>
      <c r="D203" s="12"/>
      <c r="E203" s="12">
        <f t="shared" si="27"/>
        <v>0</v>
      </c>
      <c r="F203" s="12"/>
      <c r="G203" s="12">
        <f t="shared" si="28"/>
        <v>0</v>
      </c>
      <c r="H203" s="12">
        <f t="shared" si="29"/>
        <v>0</v>
      </c>
    </row>
    <row r="204" spans="1:8">
      <c r="A204" s="13" t="s">
        <v>84</v>
      </c>
      <c r="B204" s="6" t="s">
        <v>55</v>
      </c>
      <c r="C204" s="12">
        <v>7</v>
      </c>
      <c r="D204" s="12"/>
      <c r="E204" s="12">
        <f t="shared" si="27"/>
        <v>0</v>
      </c>
      <c r="F204" s="12"/>
      <c r="G204" s="12">
        <f t="shared" si="28"/>
        <v>0</v>
      </c>
      <c r="H204" s="12">
        <f t="shared" si="29"/>
        <v>0</v>
      </c>
    </row>
    <row r="205" spans="1:8">
      <c r="A205" s="13" t="s">
        <v>119</v>
      </c>
      <c r="B205" s="6" t="s">
        <v>55</v>
      </c>
      <c r="C205" s="12">
        <v>1</v>
      </c>
      <c r="D205" s="12"/>
      <c r="E205" s="12">
        <f t="shared" si="27"/>
        <v>0</v>
      </c>
      <c r="F205" s="12"/>
      <c r="G205" s="12">
        <f t="shared" si="28"/>
        <v>0</v>
      </c>
      <c r="H205" s="12">
        <f t="shared" si="29"/>
        <v>0</v>
      </c>
    </row>
    <row r="206" spans="1:8">
      <c r="A206" s="13" t="s">
        <v>79</v>
      </c>
      <c r="B206" s="6" t="s">
        <v>55</v>
      </c>
      <c r="C206" s="12">
        <v>6</v>
      </c>
      <c r="D206" s="12"/>
      <c r="E206" s="12">
        <f t="shared" si="27"/>
        <v>0</v>
      </c>
      <c r="F206" s="12"/>
      <c r="G206" s="12">
        <f t="shared" si="28"/>
        <v>0</v>
      </c>
      <c r="H206" s="12">
        <f t="shared" si="29"/>
        <v>0</v>
      </c>
    </row>
    <row r="207" spans="1:8" ht="24.75">
      <c r="A207" s="13" t="s">
        <v>133</v>
      </c>
      <c r="B207" s="6" t="s">
        <v>55</v>
      </c>
      <c r="C207" s="12">
        <v>1</v>
      </c>
      <c r="D207" s="12"/>
      <c r="E207" s="12">
        <f t="shared" si="27"/>
        <v>0</v>
      </c>
      <c r="F207" s="12"/>
      <c r="G207" s="12">
        <f t="shared" si="28"/>
        <v>0</v>
      </c>
      <c r="H207" s="12">
        <f t="shared" si="29"/>
        <v>0</v>
      </c>
    </row>
    <row r="208" spans="1:8" ht="24.75">
      <c r="A208" s="13" t="s">
        <v>134</v>
      </c>
      <c r="B208" s="6" t="s">
        <v>55</v>
      </c>
      <c r="C208" s="12">
        <v>8</v>
      </c>
      <c r="D208" s="12"/>
      <c r="E208" s="12">
        <f t="shared" si="27"/>
        <v>0</v>
      </c>
      <c r="F208" s="12"/>
      <c r="G208" s="12">
        <f t="shared" si="28"/>
        <v>0</v>
      </c>
      <c r="H208" s="12">
        <f t="shared" si="29"/>
        <v>0</v>
      </c>
    </row>
    <row r="209" spans="1:8" ht="24.75">
      <c r="A209" s="13" t="s">
        <v>150</v>
      </c>
      <c r="B209" s="6" t="s">
        <v>55</v>
      </c>
      <c r="C209" s="12">
        <v>2</v>
      </c>
      <c r="D209" s="12"/>
      <c r="E209" s="12">
        <f t="shared" si="27"/>
        <v>0</v>
      </c>
      <c r="F209" s="12"/>
      <c r="G209" s="12">
        <f t="shared" si="28"/>
        <v>0</v>
      </c>
      <c r="H209" s="12">
        <f t="shared" si="29"/>
        <v>0</v>
      </c>
    </row>
    <row r="210" spans="1:8" ht="36.75">
      <c r="A210" s="13" t="s">
        <v>130</v>
      </c>
      <c r="B210" s="6" t="s">
        <v>55</v>
      </c>
      <c r="C210" s="12">
        <v>1</v>
      </c>
      <c r="D210" s="12"/>
      <c r="E210" s="12">
        <f t="shared" si="27"/>
        <v>0</v>
      </c>
      <c r="F210" s="12"/>
      <c r="G210" s="12">
        <f t="shared" si="28"/>
        <v>0</v>
      </c>
      <c r="H210" s="12">
        <f t="shared" si="29"/>
        <v>0</v>
      </c>
    </row>
    <row r="211" spans="1:8" ht="24.75">
      <c r="A211" s="13" t="s">
        <v>121</v>
      </c>
      <c r="B211" s="6" t="s">
        <v>55</v>
      </c>
      <c r="C211" s="12">
        <v>1</v>
      </c>
      <c r="D211" s="12"/>
      <c r="E211" s="12">
        <f t="shared" si="27"/>
        <v>0</v>
      </c>
      <c r="F211" s="12"/>
      <c r="G211" s="12">
        <f t="shared" si="28"/>
        <v>0</v>
      </c>
      <c r="H211" s="12">
        <f t="shared" si="29"/>
        <v>0</v>
      </c>
    </row>
    <row r="212" spans="1:8" ht="36.75">
      <c r="A212" s="13" t="s">
        <v>136</v>
      </c>
      <c r="B212" s="6" t="s">
        <v>55</v>
      </c>
      <c r="C212" s="12">
        <v>1</v>
      </c>
      <c r="D212" s="12"/>
      <c r="E212" s="12">
        <f t="shared" si="27"/>
        <v>0</v>
      </c>
      <c r="F212" s="12"/>
      <c r="G212" s="12">
        <f t="shared" si="28"/>
        <v>0</v>
      </c>
      <c r="H212" s="12">
        <f t="shared" si="29"/>
        <v>0</v>
      </c>
    </row>
    <row r="213" spans="1:8">
      <c r="A213" s="13" t="s">
        <v>153</v>
      </c>
      <c r="B213" s="6" t="s">
        <v>55</v>
      </c>
      <c r="C213" s="12">
        <v>8</v>
      </c>
      <c r="D213" s="12"/>
      <c r="E213" s="12">
        <f t="shared" si="27"/>
        <v>0</v>
      </c>
      <c r="F213" s="12"/>
      <c r="G213" s="12">
        <f t="shared" si="28"/>
        <v>0</v>
      </c>
      <c r="H213" s="12">
        <f t="shared" si="29"/>
        <v>0</v>
      </c>
    </row>
    <row r="214" spans="1:8" ht="24.75">
      <c r="A214" s="13" t="s">
        <v>180</v>
      </c>
      <c r="B214" s="6" t="s">
        <v>55</v>
      </c>
      <c r="C214" s="12">
        <v>2</v>
      </c>
      <c r="D214" s="12"/>
      <c r="E214" s="12">
        <f t="shared" si="27"/>
        <v>0</v>
      </c>
      <c r="F214" s="12"/>
      <c r="G214" s="12">
        <f t="shared" si="28"/>
        <v>0</v>
      </c>
      <c r="H214" s="12">
        <f t="shared" si="29"/>
        <v>0</v>
      </c>
    </row>
    <row r="215" spans="1:8" ht="24.75">
      <c r="A215" s="13" t="s">
        <v>181</v>
      </c>
      <c r="B215" s="6" t="s">
        <v>55</v>
      </c>
      <c r="C215" s="12">
        <v>1</v>
      </c>
      <c r="D215" s="12"/>
      <c r="E215" s="12">
        <f t="shared" si="27"/>
        <v>0</v>
      </c>
      <c r="F215" s="12"/>
      <c r="G215" s="12">
        <f t="shared" si="28"/>
        <v>0</v>
      </c>
      <c r="H215" s="12">
        <f t="shared" si="29"/>
        <v>0</v>
      </c>
    </row>
    <row r="216" spans="1:8">
      <c r="A216" s="13" t="s">
        <v>166</v>
      </c>
      <c r="B216" s="6" t="s">
        <v>55</v>
      </c>
      <c r="C216" s="12">
        <v>1</v>
      </c>
      <c r="D216" s="12"/>
      <c r="E216" s="12">
        <f t="shared" si="27"/>
        <v>0</v>
      </c>
      <c r="F216" s="12"/>
      <c r="G216" s="12">
        <f t="shared" si="28"/>
        <v>0</v>
      </c>
      <c r="H216" s="12">
        <f t="shared" si="29"/>
        <v>0</v>
      </c>
    </row>
    <row r="217" spans="1:8">
      <c r="A217" s="13" t="s">
        <v>182</v>
      </c>
      <c r="B217" s="6" t="s">
        <v>55</v>
      </c>
      <c r="C217" s="12">
        <v>1</v>
      </c>
      <c r="D217" s="12"/>
      <c r="E217" s="12">
        <f t="shared" si="27"/>
        <v>0</v>
      </c>
      <c r="F217" s="12"/>
      <c r="G217" s="12">
        <f t="shared" si="28"/>
        <v>0</v>
      </c>
      <c r="H217" s="12">
        <f t="shared" si="29"/>
        <v>0</v>
      </c>
    </row>
    <row r="218" spans="1:8">
      <c r="A218" s="13" t="s">
        <v>183</v>
      </c>
      <c r="B218" s="6" t="s">
        <v>55</v>
      </c>
      <c r="C218" s="12">
        <v>4</v>
      </c>
      <c r="D218" s="12"/>
      <c r="E218" s="12">
        <f t="shared" si="27"/>
        <v>0</v>
      </c>
      <c r="F218" s="12"/>
      <c r="G218" s="12">
        <f t="shared" si="28"/>
        <v>0</v>
      </c>
      <c r="H218" s="12">
        <f t="shared" si="29"/>
        <v>0</v>
      </c>
    </row>
    <row r="219" spans="1:8" ht="24.75">
      <c r="A219" s="13" t="s">
        <v>139</v>
      </c>
      <c r="B219" s="6" t="s">
        <v>60</v>
      </c>
      <c r="C219" s="12">
        <v>1</v>
      </c>
      <c r="D219" s="12"/>
      <c r="E219" s="12">
        <f t="shared" si="27"/>
        <v>0</v>
      </c>
      <c r="F219" s="12"/>
      <c r="G219" s="12">
        <f t="shared" si="28"/>
        <v>0</v>
      </c>
      <c r="H219" s="12">
        <f t="shared" si="29"/>
        <v>0</v>
      </c>
    </row>
    <row r="220" spans="1:8">
      <c r="A220" s="13" t="s">
        <v>15</v>
      </c>
      <c r="B220" s="6" t="s">
        <v>15</v>
      </c>
      <c r="C220" s="12"/>
      <c r="D220" s="12"/>
      <c r="E220" s="12"/>
      <c r="F220" s="12"/>
      <c r="G220" s="12"/>
      <c r="H220" s="12">
        <f t="shared" si="29"/>
        <v>0</v>
      </c>
    </row>
    <row r="221" spans="1:8">
      <c r="A221" s="21" t="s">
        <v>184</v>
      </c>
      <c r="B221" s="3" t="s">
        <v>15</v>
      </c>
      <c r="C221" s="11"/>
      <c r="D221" s="11"/>
      <c r="E221" s="11">
        <f>SUM(E202:E220)</f>
        <v>0</v>
      </c>
      <c r="F221" s="11"/>
      <c r="G221" s="11">
        <f>SUM(G202:G220)</f>
        <v>0</v>
      </c>
      <c r="H221" s="11">
        <f>SUM(H202:H220)</f>
        <v>0</v>
      </c>
    </row>
    <row r="222" spans="1:8">
      <c r="A222" s="21" t="s">
        <v>185</v>
      </c>
      <c r="B222" s="3" t="s">
        <v>15</v>
      </c>
      <c r="C222" s="11"/>
      <c r="D222" s="11"/>
      <c r="E222" s="11"/>
      <c r="F222" s="11"/>
      <c r="G222" s="11"/>
      <c r="H222" s="11"/>
    </row>
    <row r="223" spans="1:8" ht="24.75">
      <c r="A223" s="13" t="s">
        <v>186</v>
      </c>
      <c r="B223" s="6" t="s">
        <v>55</v>
      </c>
      <c r="C223" s="12">
        <v>1</v>
      </c>
      <c r="D223" s="12"/>
      <c r="E223" s="12">
        <f t="shared" ref="E223:E249" si="30">C223*D223</f>
        <v>0</v>
      </c>
      <c r="F223" s="12"/>
      <c r="G223" s="12">
        <f t="shared" ref="G223:G249" si="31">C223*F223</f>
        <v>0</v>
      </c>
      <c r="H223" s="12">
        <f t="shared" ref="H223:H250" si="32">E223+G223</f>
        <v>0</v>
      </c>
    </row>
    <row r="224" spans="1:8" ht="24.75">
      <c r="A224" s="13" t="s">
        <v>187</v>
      </c>
      <c r="B224" s="6" t="s">
        <v>55</v>
      </c>
      <c r="C224" s="12">
        <v>1</v>
      </c>
      <c r="D224" s="12"/>
      <c r="E224" s="12">
        <f t="shared" si="30"/>
        <v>0</v>
      </c>
      <c r="F224" s="12"/>
      <c r="G224" s="12">
        <f t="shared" si="31"/>
        <v>0</v>
      </c>
      <c r="H224" s="12">
        <f t="shared" si="32"/>
        <v>0</v>
      </c>
    </row>
    <row r="225" spans="1:8" ht="24.75">
      <c r="A225" s="13" t="s">
        <v>188</v>
      </c>
      <c r="B225" s="6" t="s">
        <v>60</v>
      </c>
      <c r="C225" s="12">
        <v>1</v>
      </c>
      <c r="D225" s="12"/>
      <c r="E225" s="12">
        <f t="shared" si="30"/>
        <v>0</v>
      </c>
      <c r="F225" s="12"/>
      <c r="G225" s="12">
        <f t="shared" si="31"/>
        <v>0</v>
      </c>
      <c r="H225" s="12">
        <f t="shared" si="32"/>
        <v>0</v>
      </c>
    </row>
    <row r="226" spans="1:8">
      <c r="A226" s="13" t="s">
        <v>189</v>
      </c>
      <c r="B226" s="6" t="s">
        <v>60</v>
      </c>
      <c r="C226" s="12">
        <v>1</v>
      </c>
      <c r="D226" s="12"/>
      <c r="E226" s="12">
        <f t="shared" si="30"/>
        <v>0</v>
      </c>
      <c r="F226" s="12"/>
      <c r="G226" s="12">
        <f t="shared" si="31"/>
        <v>0</v>
      </c>
      <c r="H226" s="12">
        <f t="shared" si="32"/>
        <v>0</v>
      </c>
    </row>
    <row r="227" spans="1:8">
      <c r="A227" s="13" t="s">
        <v>145</v>
      </c>
      <c r="B227" s="6" t="s">
        <v>55</v>
      </c>
      <c r="C227" s="12">
        <v>1</v>
      </c>
      <c r="D227" s="12"/>
      <c r="E227" s="12">
        <f t="shared" si="30"/>
        <v>0</v>
      </c>
      <c r="F227" s="12"/>
      <c r="G227" s="12">
        <f t="shared" si="31"/>
        <v>0</v>
      </c>
      <c r="H227" s="12">
        <f t="shared" si="32"/>
        <v>0</v>
      </c>
    </row>
    <row r="228" spans="1:8" ht="24.75">
      <c r="A228" s="13" t="s">
        <v>190</v>
      </c>
      <c r="B228" s="6" t="s">
        <v>55</v>
      </c>
      <c r="C228" s="12">
        <v>1</v>
      </c>
      <c r="D228" s="12"/>
      <c r="E228" s="12">
        <f t="shared" si="30"/>
        <v>0</v>
      </c>
      <c r="F228" s="12"/>
      <c r="G228" s="12">
        <f t="shared" si="31"/>
        <v>0</v>
      </c>
      <c r="H228" s="12">
        <f t="shared" si="32"/>
        <v>0</v>
      </c>
    </row>
    <row r="229" spans="1:8">
      <c r="A229" s="13" t="s">
        <v>65</v>
      </c>
      <c r="B229" s="6" t="s">
        <v>55</v>
      </c>
      <c r="C229" s="12">
        <v>1</v>
      </c>
      <c r="D229" s="12"/>
      <c r="E229" s="12">
        <f t="shared" si="30"/>
        <v>0</v>
      </c>
      <c r="F229" s="12"/>
      <c r="G229" s="12">
        <f t="shared" si="31"/>
        <v>0</v>
      </c>
      <c r="H229" s="12">
        <f t="shared" si="32"/>
        <v>0</v>
      </c>
    </row>
    <row r="230" spans="1:8">
      <c r="A230" s="13" t="s">
        <v>66</v>
      </c>
      <c r="B230" s="6" t="s">
        <v>55</v>
      </c>
      <c r="C230" s="12">
        <v>3</v>
      </c>
      <c r="D230" s="12"/>
      <c r="E230" s="12">
        <f t="shared" si="30"/>
        <v>0</v>
      </c>
      <c r="F230" s="12"/>
      <c r="G230" s="12">
        <f t="shared" si="31"/>
        <v>0</v>
      </c>
      <c r="H230" s="12">
        <f t="shared" si="32"/>
        <v>0</v>
      </c>
    </row>
    <row r="231" spans="1:8">
      <c r="A231" s="13" t="s">
        <v>119</v>
      </c>
      <c r="B231" s="6" t="s">
        <v>55</v>
      </c>
      <c r="C231" s="12">
        <v>1</v>
      </c>
      <c r="D231" s="12"/>
      <c r="E231" s="12">
        <f t="shared" si="30"/>
        <v>0</v>
      </c>
      <c r="F231" s="12"/>
      <c r="G231" s="12">
        <f t="shared" si="31"/>
        <v>0</v>
      </c>
      <c r="H231" s="12">
        <f t="shared" si="32"/>
        <v>0</v>
      </c>
    </row>
    <row r="232" spans="1:8">
      <c r="A232" s="13" t="s">
        <v>77</v>
      </c>
      <c r="B232" s="6" t="s">
        <v>55</v>
      </c>
      <c r="C232" s="12">
        <v>1</v>
      </c>
      <c r="D232" s="12"/>
      <c r="E232" s="12">
        <f t="shared" si="30"/>
        <v>0</v>
      </c>
      <c r="F232" s="12"/>
      <c r="G232" s="12">
        <f t="shared" si="31"/>
        <v>0</v>
      </c>
      <c r="H232" s="12">
        <f t="shared" si="32"/>
        <v>0</v>
      </c>
    </row>
    <row r="233" spans="1:8">
      <c r="A233" s="13" t="s">
        <v>79</v>
      </c>
      <c r="B233" s="6" t="s">
        <v>55</v>
      </c>
      <c r="C233" s="12">
        <v>4</v>
      </c>
      <c r="D233" s="12"/>
      <c r="E233" s="12">
        <f t="shared" si="30"/>
        <v>0</v>
      </c>
      <c r="F233" s="12"/>
      <c r="G233" s="12">
        <f t="shared" si="31"/>
        <v>0</v>
      </c>
      <c r="H233" s="12">
        <f t="shared" si="32"/>
        <v>0</v>
      </c>
    </row>
    <row r="234" spans="1:8">
      <c r="A234" s="13" t="s">
        <v>191</v>
      </c>
      <c r="B234" s="6" t="s">
        <v>55</v>
      </c>
      <c r="C234" s="12">
        <v>1</v>
      </c>
      <c r="D234" s="12"/>
      <c r="E234" s="12">
        <f t="shared" si="30"/>
        <v>0</v>
      </c>
      <c r="F234" s="12"/>
      <c r="G234" s="12">
        <f t="shared" si="31"/>
        <v>0</v>
      </c>
      <c r="H234" s="12">
        <f t="shared" si="32"/>
        <v>0</v>
      </c>
    </row>
    <row r="235" spans="1:8">
      <c r="A235" s="13" t="s">
        <v>81</v>
      </c>
      <c r="B235" s="6" t="s">
        <v>55</v>
      </c>
      <c r="C235" s="12">
        <v>5</v>
      </c>
      <c r="D235" s="12"/>
      <c r="E235" s="12">
        <f t="shared" si="30"/>
        <v>0</v>
      </c>
      <c r="F235" s="12"/>
      <c r="G235" s="12">
        <f t="shared" si="31"/>
        <v>0</v>
      </c>
      <c r="H235" s="12">
        <f t="shared" si="32"/>
        <v>0</v>
      </c>
    </row>
    <row r="236" spans="1:8">
      <c r="A236" s="13" t="s">
        <v>84</v>
      </c>
      <c r="B236" s="6" t="s">
        <v>55</v>
      </c>
      <c r="C236" s="12">
        <v>1</v>
      </c>
      <c r="D236" s="12"/>
      <c r="E236" s="12">
        <f t="shared" si="30"/>
        <v>0</v>
      </c>
      <c r="F236" s="12"/>
      <c r="G236" s="12">
        <f t="shared" si="31"/>
        <v>0</v>
      </c>
      <c r="H236" s="12">
        <f t="shared" si="32"/>
        <v>0</v>
      </c>
    </row>
    <row r="237" spans="1:8" ht="24.75">
      <c r="A237" s="13" t="s">
        <v>134</v>
      </c>
      <c r="B237" s="6" t="s">
        <v>55</v>
      </c>
      <c r="C237" s="12">
        <v>15</v>
      </c>
      <c r="D237" s="12"/>
      <c r="E237" s="12">
        <f t="shared" si="30"/>
        <v>0</v>
      </c>
      <c r="F237" s="12"/>
      <c r="G237" s="12">
        <f t="shared" si="31"/>
        <v>0</v>
      </c>
      <c r="H237" s="12">
        <f t="shared" si="32"/>
        <v>0</v>
      </c>
    </row>
    <row r="238" spans="1:8" ht="24.75">
      <c r="A238" s="13" t="s">
        <v>150</v>
      </c>
      <c r="B238" s="6" t="s">
        <v>55</v>
      </c>
      <c r="C238" s="12">
        <v>2</v>
      </c>
      <c r="D238" s="12"/>
      <c r="E238" s="12">
        <f t="shared" si="30"/>
        <v>0</v>
      </c>
      <c r="F238" s="12"/>
      <c r="G238" s="12">
        <f t="shared" si="31"/>
        <v>0</v>
      </c>
      <c r="H238" s="12">
        <f t="shared" si="32"/>
        <v>0</v>
      </c>
    </row>
    <row r="239" spans="1:8" ht="36.75">
      <c r="A239" s="13" t="s">
        <v>130</v>
      </c>
      <c r="B239" s="6" t="s">
        <v>55</v>
      </c>
      <c r="C239" s="12">
        <v>1</v>
      </c>
      <c r="D239" s="12"/>
      <c r="E239" s="12">
        <f t="shared" si="30"/>
        <v>0</v>
      </c>
      <c r="F239" s="12"/>
      <c r="G239" s="12">
        <f t="shared" si="31"/>
        <v>0</v>
      </c>
      <c r="H239" s="12">
        <f t="shared" si="32"/>
        <v>0</v>
      </c>
    </row>
    <row r="240" spans="1:8" ht="24.75">
      <c r="A240" s="13" t="s">
        <v>121</v>
      </c>
      <c r="B240" s="6" t="s">
        <v>55</v>
      </c>
      <c r="C240" s="12">
        <v>1</v>
      </c>
      <c r="D240" s="12"/>
      <c r="E240" s="12">
        <f t="shared" si="30"/>
        <v>0</v>
      </c>
      <c r="F240" s="12"/>
      <c r="G240" s="12">
        <f t="shared" si="31"/>
        <v>0</v>
      </c>
      <c r="H240" s="12">
        <f t="shared" si="32"/>
        <v>0</v>
      </c>
    </row>
    <row r="241" spans="1:8">
      <c r="A241" s="13" t="s">
        <v>192</v>
      </c>
      <c r="B241" s="6" t="s">
        <v>55</v>
      </c>
      <c r="C241" s="12">
        <v>1</v>
      </c>
      <c r="D241" s="12"/>
      <c r="E241" s="12">
        <f t="shared" si="30"/>
        <v>0</v>
      </c>
      <c r="F241" s="12"/>
      <c r="G241" s="12">
        <f t="shared" si="31"/>
        <v>0</v>
      </c>
      <c r="H241" s="12">
        <f t="shared" si="32"/>
        <v>0</v>
      </c>
    </row>
    <row r="242" spans="1:8">
      <c r="A242" s="13" t="s">
        <v>152</v>
      </c>
      <c r="B242" s="6" t="s">
        <v>55</v>
      </c>
      <c r="C242" s="12">
        <v>2</v>
      </c>
      <c r="D242" s="12"/>
      <c r="E242" s="12">
        <f t="shared" si="30"/>
        <v>0</v>
      </c>
      <c r="F242" s="12"/>
      <c r="G242" s="12">
        <f t="shared" si="31"/>
        <v>0</v>
      </c>
      <c r="H242" s="12">
        <f t="shared" si="32"/>
        <v>0</v>
      </c>
    </row>
    <row r="243" spans="1:8" ht="36.75">
      <c r="A243" s="13" t="s">
        <v>136</v>
      </c>
      <c r="B243" s="6" t="s">
        <v>55</v>
      </c>
      <c r="C243" s="12">
        <v>1</v>
      </c>
      <c r="D243" s="12"/>
      <c r="E243" s="12">
        <f t="shared" si="30"/>
        <v>0</v>
      </c>
      <c r="F243" s="12"/>
      <c r="G243" s="12">
        <f t="shared" si="31"/>
        <v>0</v>
      </c>
      <c r="H243" s="12">
        <f t="shared" si="32"/>
        <v>0</v>
      </c>
    </row>
    <row r="244" spans="1:8" ht="24.75">
      <c r="A244" s="13" t="s">
        <v>180</v>
      </c>
      <c r="B244" s="6" t="s">
        <v>55</v>
      </c>
      <c r="C244" s="12">
        <v>1</v>
      </c>
      <c r="D244" s="12"/>
      <c r="E244" s="12">
        <f t="shared" si="30"/>
        <v>0</v>
      </c>
      <c r="F244" s="12"/>
      <c r="G244" s="12">
        <f t="shared" si="31"/>
        <v>0</v>
      </c>
      <c r="H244" s="12">
        <f t="shared" si="32"/>
        <v>0</v>
      </c>
    </row>
    <row r="245" spans="1:8" ht="24.75">
      <c r="A245" s="13" t="s">
        <v>181</v>
      </c>
      <c r="B245" s="6" t="s">
        <v>55</v>
      </c>
      <c r="C245" s="12">
        <v>1</v>
      </c>
      <c r="D245" s="12"/>
      <c r="E245" s="12">
        <f t="shared" si="30"/>
        <v>0</v>
      </c>
      <c r="F245" s="12"/>
      <c r="G245" s="12">
        <f t="shared" si="31"/>
        <v>0</v>
      </c>
      <c r="H245" s="12">
        <f t="shared" si="32"/>
        <v>0</v>
      </c>
    </row>
    <row r="246" spans="1:8">
      <c r="A246" s="13" t="s">
        <v>106</v>
      </c>
      <c r="B246" s="6" t="s">
        <v>55</v>
      </c>
      <c r="C246" s="12">
        <v>36</v>
      </c>
      <c r="D246" s="12"/>
      <c r="E246" s="12">
        <f t="shared" si="30"/>
        <v>0</v>
      </c>
      <c r="F246" s="12"/>
      <c r="G246" s="12">
        <f t="shared" si="31"/>
        <v>0</v>
      </c>
      <c r="H246" s="12">
        <f t="shared" si="32"/>
        <v>0</v>
      </c>
    </row>
    <row r="247" spans="1:8">
      <c r="A247" s="13" t="s">
        <v>137</v>
      </c>
      <c r="B247" s="6" t="s">
        <v>55</v>
      </c>
      <c r="C247" s="12">
        <v>18</v>
      </c>
      <c r="D247" s="12"/>
      <c r="E247" s="12">
        <f t="shared" si="30"/>
        <v>0</v>
      </c>
      <c r="F247" s="12"/>
      <c r="G247" s="12">
        <f t="shared" si="31"/>
        <v>0</v>
      </c>
      <c r="H247" s="12">
        <f t="shared" si="32"/>
        <v>0</v>
      </c>
    </row>
    <row r="248" spans="1:8">
      <c r="A248" s="13" t="s">
        <v>107</v>
      </c>
      <c r="B248" s="6" t="s">
        <v>55</v>
      </c>
      <c r="C248" s="12">
        <v>21</v>
      </c>
      <c r="D248" s="12"/>
      <c r="E248" s="12">
        <f t="shared" si="30"/>
        <v>0</v>
      </c>
      <c r="F248" s="12"/>
      <c r="G248" s="12">
        <f t="shared" si="31"/>
        <v>0</v>
      </c>
      <c r="H248" s="12">
        <f t="shared" si="32"/>
        <v>0</v>
      </c>
    </row>
    <row r="249" spans="1:8" ht="24.75">
      <c r="A249" s="13" t="s">
        <v>139</v>
      </c>
      <c r="B249" s="6" t="s">
        <v>60</v>
      </c>
      <c r="C249" s="12">
        <v>1</v>
      </c>
      <c r="D249" s="12"/>
      <c r="E249" s="12">
        <f t="shared" si="30"/>
        <v>0</v>
      </c>
      <c r="F249" s="12"/>
      <c r="G249" s="12">
        <f t="shared" si="31"/>
        <v>0</v>
      </c>
      <c r="H249" s="12">
        <f t="shared" si="32"/>
        <v>0</v>
      </c>
    </row>
    <row r="250" spans="1:8">
      <c r="A250" s="13" t="s">
        <v>15</v>
      </c>
      <c r="B250" s="6" t="s">
        <v>15</v>
      </c>
      <c r="C250" s="12"/>
      <c r="D250" s="12"/>
      <c r="E250" s="12"/>
      <c r="F250" s="12"/>
      <c r="G250" s="12"/>
      <c r="H250" s="12">
        <f t="shared" si="32"/>
        <v>0</v>
      </c>
    </row>
    <row r="251" spans="1:8">
      <c r="A251" s="21" t="s">
        <v>193</v>
      </c>
      <c r="B251" s="3" t="s">
        <v>15</v>
      </c>
      <c r="C251" s="11"/>
      <c r="D251" s="11"/>
      <c r="E251" s="11">
        <f>SUM(E223:E250)</f>
        <v>0</v>
      </c>
      <c r="F251" s="11"/>
      <c r="G251" s="11">
        <f>SUM(G223:G250)</f>
        <v>0</v>
      </c>
      <c r="H251" s="11">
        <f>SUM(H223:H250)</f>
        <v>0</v>
      </c>
    </row>
    <row r="252" spans="1:8">
      <c r="A252" s="21" t="s">
        <v>194</v>
      </c>
      <c r="B252" s="3" t="s">
        <v>15</v>
      </c>
      <c r="C252" s="11"/>
      <c r="D252" s="11"/>
      <c r="E252" s="11"/>
      <c r="F252" s="11"/>
      <c r="G252" s="11"/>
      <c r="H252" s="11"/>
    </row>
    <row r="253" spans="1:8" ht="36.75">
      <c r="A253" s="13" t="s">
        <v>195</v>
      </c>
      <c r="B253" s="6" t="s">
        <v>55</v>
      </c>
      <c r="C253" s="12">
        <v>1</v>
      </c>
      <c r="D253" s="12"/>
      <c r="E253" s="12">
        <f t="shared" ref="E253:E269" si="33">C253*D253</f>
        <v>0</v>
      </c>
      <c r="F253" s="12"/>
      <c r="G253" s="12">
        <f t="shared" ref="G253:G269" si="34">C253*F253</f>
        <v>0</v>
      </c>
      <c r="H253" s="12">
        <f t="shared" ref="H253:H270" si="35">E253+G253</f>
        <v>0</v>
      </c>
    </row>
    <row r="254" spans="1:8">
      <c r="A254" s="13" t="s">
        <v>82</v>
      </c>
      <c r="B254" s="6" t="s">
        <v>55</v>
      </c>
      <c r="C254" s="12">
        <v>1</v>
      </c>
      <c r="D254" s="12"/>
      <c r="E254" s="12">
        <f t="shared" si="33"/>
        <v>0</v>
      </c>
      <c r="F254" s="12"/>
      <c r="G254" s="12">
        <f t="shared" si="34"/>
        <v>0</v>
      </c>
      <c r="H254" s="12">
        <f t="shared" si="35"/>
        <v>0</v>
      </c>
    </row>
    <row r="255" spans="1:8">
      <c r="A255" s="13" t="s">
        <v>77</v>
      </c>
      <c r="B255" s="6" t="s">
        <v>55</v>
      </c>
      <c r="C255" s="12">
        <v>3</v>
      </c>
      <c r="D255" s="12"/>
      <c r="E255" s="12">
        <f t="shared" si="33"/>
        <v>0</v>
      </c>
      <c r="F255" s="12"/>
      <c r="G255" s="12">
        <f t="shared" si="34"/>
        <v>0</v>
      </c>
      <c r="H255" s="12">
        <f t="shared" si="35"/>
        <v>0</v>
      </c>
    </row>
    <row r="256" spans="1:8">
      <c r="A256" s="13" t="s">
        <v>80</v>
      </c>
      <c r="B256" s="6" t="s">
        <v>55</v>
      </c>
      <c r="C256" s="12">
        <v>2</v>
      </c>
      <c r="D256" s="12"/>
      <c r="E256" s="12">
        <f t="shared" si="33"/>
        <v>0</v>
      </c>
      <c r="F256" s="12"/>
      <c r="G256" s="12">
        <f t="shared" si="34"/>
        <v>0</v>
      </c>
      <c r="H256" s="12">
        <f t="shared" si="35"/>
        <v>0</v>
      </c>
    </row>
    <row r="257" spans="1:8">
      <c r="A257" s="13" t="s">
        <v>129</v>
      </c>
      <c r="B257" s="6" t="s">
        <v>55</v>
      </c>
      <c r="C257" s="12">
        <v>1</v>
      </c>
      <c r="D257" s="12"/>
      <c r="E257" s="12">
        <f t="shared" si="33"/>
        <v>0</v>
      </c>
      <c r="F257" s="12"/>
      <c r="G257" s="12">
        <f t="shared" si="34"/>
        <v>0</v>
      </c>
      <c r="H257" s="12">
        <f t="shared" si="35"/>
        <v>0</v>
      </c>
    </row>
    <row r="258" spans="1:8">
      <c r="A258" s="13" t="s">
        <v>84</v>
      </c>
      <c r="B258" s="6" t="s">
        <v>55</v>
      </c>
      <c r="C258" s="12">
        <v>1</v>
      </c>
      <c r="D258" s="12"/>
      <c r="E258" s="12">
        <f t="shared" si="33"/>
        <v>0</v>
      </c>
      <c r="F258" s="12"/>
      <c r="G258" s="12">
        <f t="shared" si="34"/>
        <v>0</v>
      </c>
      <c r="H258" s="12">
        <f t="shared" si="35"/>
        <v>0</v>
      </c>
    </row>
    <row r="259" spans="1:8" ht="24.75">
      <c r="A259" s="13" t="s">
        <v>131</v>
      </c>
      <c r="B259" s="6" t="s">
        <v>55</v>
      </c>
      <c r="C259" s="12">
        <v>3</v>
      </c>
      <c r="D259" s="12"/>
      <c r="E259" s="12">
        <f t="shared" si="33"/>
        <v>0</v>
      </c>
      <c r="F259" s="12"/>
      <c r="G259" s="12">
        <f t="shared" si="34"/>
        <v>0</v>
      </c>
      <c r="H259" s="12">
        <f t="shared" si="35"/>
        <v>0</v>
      </c>
    </row>
    <row r="260" spans="1:8" ht="24.75">
      <c r="A260" s="13" t="s">
        <v>135</v>
      </c>
      <c r="B260" s="6" t="s">
        <v>55</v>
      </c>
      <c r="C260" s="12">
        <v>1</v>
      </c>
      <c r="D260" s="12"/>
      <c r="E260" s="12">
        <f t="shared" si="33"/>
        <v>0</v>
      </c>
      <c r="F260" s="12"/>
      <c r="G260" s="12">
        <f t="shared" si="34"/>
        <v>0</v>
      </c>
      <c r="H260" s="12">
        <f t="shared" si="35"/>
        <v>0</v>
      </c>
    </row>
    <row r="261" spans="1:8" ht="24.75">
      <c r="A261" s="13" t="s">
        <v>134</v>
      </c>
      <c r="B261" s="6" t="s">
        <v>55</v>
      </c>
      <c r="C261" s="12">
        <v>10</v>
      </c>
      <c r="D261" s="12"/>
      <c r="E261" s="12">
        <f t="shared" si="33"/>
        <v>0</v>
      </c>
      <c r="F261" s="12"/>
      <c r="G261" s="12">
        <f t="shared" si="34"/>
        <v>0</v>
      </c>
      <c r="H261" s="12">
        <f t="shared" si="35"/>
        <v>0</v>
      </c>
    </row>
    <row r="262" spans="1:8" ht="36.75">
      <c r="A262" s="13" t="s">
        <v>130</v>
      </c>
      <c r="B262" s="6" t="s">
        <v>55</v>
      </c>
      <c r="C262" s="12">
        <v>1</v>
      </c>
      <c r="D262" s="12"/>
      <c r="E262" s="12">
        <f t="shared" si="33"/>
        <v>0</v>
      </c>
      <c r="F262" s="12"/>
      <c r="G262" s="12">
        <f t="shared" si="34"/>
        <v>0</v>
      </c>
      <c r="H262" s="12">
        <f t="shared" si="35"/>
        <v>0</v>
      </c>
    </row>
    <row r="263" spans="1:8" ht="24.75">
      <c r="A263" s="13" t="s">
        <v>121</v>
      </c>
      <c r="B263" s="6" t="s">
        <v>55</v>
      </c>
      <c r="C263" s="12">
        <v>1</v>
      </c>
      <c r="D263" s="12"/>
      <c r="E263" s="12">
        <f t="shared" si="33"/>
        <v>0</v>
      </c>
      <c r="F263" s="12"/>
      <c r="G263" s="12">
        <f t="shared" si="34"/>
        <v>0</v>
      </c>
      <c r="H263" s="12">
        <f t="shared" si="35"/>
        <v>0</v>
      </c>
    </row>
    <row r="264" spans="1:8">
      <c r="A264" s="13" t="s">
        <v>192</v>
      </c>
      <c r="B264" s="6" t="s">
        <v>55</v>
      </c>
      <c r="C264" s="12">
        <v>1</v>
      </c>
      <c r="D264" s="12"/>
      <c r="E264" s="12">
        <f t="shared" si="33"/>
        <v>0</v>
      </c>
      <c r="F264" s="12"/>
      <c r="G264" s="12">
        <f t="shared" si="34"/>
        <v>0</v>
      </c>
      <c r="H264" s="12">
        <f t="shared" si="35"/>
        <v>0</v>
      </c>
    </row>
    <row r="265" spans="1:8" ht="36.75">
      <c r="A265" s="13" t="s">
        <v>136</v>
      </c>
      <c r="B265" s="6" t="s">
        <v>55</v>
      </c>
      <c r="C265" s="12">
        <v>1</v>
      </c>
      <c r="D265" s="12"/>
      <c r="E265" s="12">
        <f t="shared" si="33"/>
        <v>0</v>
      </c>
      <c r="F265" s="12"/>
      <c r="G265" s="12">
        <f t="shared" si="34"/>
        <v>0</v>
      </c>
      <c r="H265" s="12">
        <f t="shared" si="35"/>
        <v>0</v>
      </c>
    </row>
    <row r="266" spans="1:8">
      <c r="A266" s="13" t="s">
        <v>106</v>
      </c>
      <c r="B266" s="6" t="s">
        <v>55</v>
      </c>
      <c r="C266" s="12">
        <v>30</v>
      </c>
      <c r="D266" s="12"/>
      <c r="E266" s="12">
        <f t="shared" si="33"/>
        <v>0</v>
      </c>
      <c r="F266" s="12"/>
      <c r="G266" s="12">
        <f t="shared" si="34"/>
        <v>0</v>
      </c>
      <c r="H266" s="12">
        <f t="shared" si="35"/>
        <v>0</v>
      </c>
    </row>
    <row r="267" spans="1:8">
      <c r="A267" s="13" t="s">
        <v>108</v>
      </c>
      <c r="B267" s="6" t="s">
        <v>55</v>
      </c>
      <c r="C267" s="12">
        <v>3</v>
      </c>
      <c r="D267" s="12"/>
      <c r="E267" s="12">
        <f t="shared" si="33"/>
        <v>0</v>
      </c>
      <c r="F267" s="12"/>
      <c r="G267" s="12">
        <f t="shared" si="34"/>
        <v>0</v>
      </c>
      <c r="H267" s="12">
        <f t="shared" si="35"/>
        <v>0</v>
      </c>
    </row>
    <row r="268" spans="1:8">
      <c r="A268" s="13" t="s">
        <v>109</v>
      </c>
      <c r="B268" s="6" t="s">
        <v>55</v>
      </c>
      <c r="C268" s="12">
        <v>3</v>
      </c>
      <c r="D268" s="12"/>
      <c r="E268" s="12">
        <f t="shared" si="33"/>
        <v>0</v>
      </c>
      <c r="F268" s="12"/>
      <c r="G268" s="12">
        <f t="shared" si="34"/>
        <v>0</v>
      </c>
      <c r="H268" s="12">
        <f t="shared" si="35"/>
        <v>0</v>
      </c>
    </row>
    <row r="269" spans="1:8" ht="24.75">
      <c r="A269" s="13" t="s">
        <v>139</v>
      </c>
      <c r="B269" s="6" t="s">
        <v>60</v>
      </c>
      <c r="C269" s="12">
        <v>1</v>
      </c>
      <c r="D269" s="12"/>
      <c r="E269" s="12">
        <f t="shared" si="33"/>
        <v>0</v>
      </c>
      <c r="F269" s="12"/>
      <c r="G269" s="12">
        <f t="shared" si="34"/>
        <v>0</v>
      </c>
      <c r="H269" s="12">
        <f t="shared" si="35"/>
        <v>0</v>
      </c>
    </row>
    <row r="270" spans="1:8">
      <c r="A270" s="13" t="s">
        <v>15</v>
      </c>
      <c r="B270" s="6" t="s">
        <v>15</v>
      </c>
      <c r="C270" s="12"/>
      <c r="D270" s="12"/>
      <c r="E270" s="12"/>
      <c r="F270" s="12"/>
      <c r="G270" s="12"/>
      <c r="H270" s="12">
        <f t="shared" si="35"/>
        <v>0</v>
      </c>
    </row>
    <row r="271" spans="1:8">
      <c r="A271" s="21" t="s">
        <v>196</v>
      </c>
      <c r="B271" s="3" t="s">
        <v>15</v>
      </c>
      <c r="C271" s="11"/>
      <c r="D271" s="11"/>
      <c r="E271" s="11">
        <f>SUM(E253:E270)</f>
        <v>0</v>
      </c>
      <c r="F271" s="11"/>
      <c r="G271" s="11">
        <f>SUM(G253:G270)</f>
        <v>0</v>
      </c>
      <c r="H271" s="11">
        <f>SUM(H253:H270)</f>
        <v>0</v>
      </c>
    </row>
    <row r="272" spans="1:8">
      <c r="A272" s="21" t="s">
        <v>197</v>
      </c>
      <c r="B272" s="3" t="s">
        <v>15</v>
      </c>
      <c r="C272" s="11"/>
      <c r="D272" s="11"/>
      <c r="E272" s="11"/>
      <c r="F272" s="11"/>
      <c r="G272" s="11"/>
      <c r="H272" s="11"/>
    </row>
    <row r="273" spans="1:8" ht="24.75">
      <c r="A273" s="13" t="s">
        <v>198</v>
      </c>
      <c r="B273" s="6" t="s">
        <v>55</v>
      </c>
      <c r="C273" s="12">
        <v>1</v>
      </c>
      <c r="D273" s="12"/>
      <c r="E273" s="12">
        <f t="shared" ref="E273:E280" si="36">C273*D273</f>
        <v>0</v>
      </c>
      <c r="F273" s="12"/>
      <c r="G273" s="12">
        <f t="shared" ref="G273:G280" si="37">C273*F273</f>
        <v>0</v>
      </c>
      <c r="H273" s="12">
        <f t="shared" ref="H273:H281" si="38">E273+G273</f>
        <v>0</v>
      </c>
    </row>
    <row r="274" spans="1:8" ht="24.75">
      <c r="A274" s="13" t="s">
        <v>199</v>
      </c>
      <c r="B274" s="6" t="s">
        <v>55</v>
      </c>
      <c r="C274" s="12">
        <v>15</v>
      </c>
      <c r="D274" s="12"/>
      <c r="E274" s="12">
        <f t="shared" si="36"/>
        <v>0</v>
      </c>
      <c r="F274" s="12"/>
      <c r="G274" s="12">
        <f t="shared" si="37"/>
        <v>0</v>
      </c>
      <c r="H274" s="12">
        <f t="shared" si="38"/>
        <v>0</v>
      </c>
    </row>
    <row r="275" spans="1:8" ht="24.75">
      <c r="A275" s="13" t="s">
        <v>200</v>
      </c>
      <c r="B275" s="6" t="s">
        <v>55</v>
      </c>
      <c r="C275" s="12">
        <v>1</v>
      </c>
      <c r="D275" s="12"/>
      <c r="E275" s="12">
        <f t="shared" si="36"/>
        <v>0</v>
      </c>
      <c r="F275" s="12"/>
      <c r="G275" s="12">
        <f t="shared" si="37"/>
        <v>0</v>
      </c>
      <c r="H275" s="12">
        <f t="shared" si="38"/>
        <v>0</v>
      </c>
    </row>
    <row r="276" spans="1:8" ht="24.75">
      <c r="A276" s="13" t="s">
        <v>201</v>
      </c>
      <c r="B276" s="6" t="s">
        <v>55</v>
      </c>
      <c r="C276" s="12">
        <v>1</v>
      </c>
      <c r="D276" s="12"/>
      <c r="E276" s="12">
        <f t="shared" si="36"/>
        <v>0</v>
      </c>
      <c r="F276" s="12"/>
      <c r="G276" s="12">
        <f t="shared" si="37"/>
        <v>0</v>
      </c>
      <c r="H276" s="12">
        <f t="shared" si="38"/>
        <v>0</v>
      </c>
    </row>
    <row r="277" spans="1:8" ht="24.75">
      <c r="A277" s="13" t="s">
        <v>202</v>
      </c>
      <c r="B277" s="6" t="s">
        <v>55</v>
      </c>
      <c r="C277" s="12">
        <v>1</v>
      </c>
      <c r="D277" s="12"/>
      <c r="E277" s="12">
        <f t="shared" si="36"/>
        <v>0</v>
      </c>
      <c r="F277" s="12"/>
      <c r="G277" s="12">
        <f t="shared" si="37"/>
        <v>0</v>
      </c>
      <c r="H277" s="12">
        <f t="shared" si="38"/>
        <v>0</v>
      </c>
    </row>
    <row r="278" spans="1:8" ht="24.75">
      <c r="A278" s="13" t="s">
        <v>203</v>
      </c>
      <c r="B278" s="6" t="s">
        <v>55</v>
      </c>
      <c r="C278" s="12">
        <v>1</v>
      </c>
      <c r="D278" s="12"/>
      <c r="E278" s="12">
        <f t="shared" si="36"/>
        <v>0</v>
      </c>
      <c r="F278" s="12"/>
      <c r="G278" s="12">
        <f t="shared" si="37"/>
        <v>0</v>
      </c>
      <c r="H278" s="12">
        <f t="shared" si="38"/>
        <v>0</v>
      </c>
    </row>
    <row r="279" spans="1:8">
      <c r="A279" s="13" t="s">
        <v>204</v>
      </c>
      <c r="B279" s="6" t="s">
        <v>55</v>
      </c>
      <c r="C279" s="12">
        <v>1</v>
      </c>
      <c r="D279" s="12"/>
      <c r="E279" s="12">
        <f t="shared" si="36"/>
        <v>0</v>
      </c>
      <c r="F279" s="12"/>
      <c r="G279" s="12">
        <f t="shared" si="37"/>
        <v>0</v>
      </c>
      <c r="H279" s="12">
        <f t="shared" si="38"/>
        <v>0</v>
      </c>
    </row>
    <row r="280" spans="1:8" ht="24.75">
      <c r="A280" s="13" t="s">
        <v>205</v>
      </c>
      <c r="B280" s="6" t="s">
        <v>60</v>
      </c>
      <c r="C280" s="12">
        <v>1</v>
      </c>
      <c r="D280" s="12"/>
      <c r="E280" s="12">
        <f t="shared" si="36"/>
        <v>0</v>
      </c>
      <c r="F280" s="12"/>
      <c r="G280" s="12">
        <f t="shared" si="37"/>
        <v>0</v>
      </c>
      <c r="H280" s="12">
        <f t="shared" si="38"/>
        <v>0</v>
      </c>
    </row>
    <row r="281" spans="1:8">
      <c r="A281" s="13" t="s">
        <v>15</v>
      </c>
      <c r="B281" s="6" t="s">
        <v>15</v>
      </c>
      <c r="C281" s="12"/>
      <c r="D281" s="12"/>
      <c r="E281" s="12"/>
      <c r="F281" s="12"/>
      <c r="G281" s="12"/>
      <c r="H281" s="12">
        <f t="shared" si="38"/>
        <v>0</v>
      </c>
    </row>
    <row r="282" spans="1:8">
      <c r="A282" s="21" t="s">
        <v>206</v>
      </c>
      <c r="B282" s="3" t="s">
        <v>15</v>
      </c>
      <c r="C282" s="11"/>
      <c r="D282" s="11"/>
      <c r="E282" s="11">
        <f>SUM(E273:E281)</f>
        <v>0</v>
      </c>
      <c r="F282" s="11"/>
      <c r="G282" s="11">
        <f>SUM(G273:G281)</f>
        <v>0</v>
      </c>
      <c r="H282" s="11">
        <f>SUM(H273:H281)</f>
        <v>0</v>
      </c>
    </row>
    <row r="283" spans="1:8">
      <c r="A283" s="21" t="s">
        <v>207</v>
      </c>
      <c r="B283" s="3" t="s">
        <v>15</v>
      </c>
      <c r="C283" s="11"/>
      <c r="D283" s="11"/>
      <c r="E283" s="11"/>
      <c r="F283" s="11"/>
      <c r="G283" s="11"/>
      <c r="H283" s="11"/>
    </row>
    <row r="284" spans="1:8" ht="24.75">
      <c r="A284" s="13" t="s">
        <v>208</v>
      </c>
      <c r="B284" s="6" t="s">
        <v>55</v>
      </c>
      <c r="C284" s="12">
        <v>1</v>
      </c>
      <c r="D284" s="12"/>
      <c r="E284" s="12">
        <f>C284*D284</f>
        <v>0</v>
      </c>
      <c r="F284" s="12"/>
      <c r="G284" s="12">
        <f>C284*F284</f>
        <v>0</v>
      </c>
      <c r="H284" s="12">
        <f>E284+G284</f>
        <v>0</v>
      </c>
    </row>
    <row r="285" spans="1:8">
      <c r="A285" s="13" t="s">
        <v>209</v>
      </c>
      <c r="B285" s="6" t="s">
        <v>55</v>
      </c>
      <c r="C285" s="12">
        <v>9</v>
      </c>
      <c r="D285" s="12"/>
      <c r="E285" s="12">
        <f>C285*D285</f>
        <v>0</v>
      </c>
      <c r="F285" s="12"/>
      <c r="G285" s="12">
        <f>C285*F285</f>
        <v>0</v>
      </c>
      <c r="H285" s="12">
        <f>E285+G285</f>
        <v>0</v>
      </c>
    </row>
    <row r="286" spans="1:8">
      <c r="A286" s="13" t="s">
        <v>210</v>
      </c>
      <c r="B286" s="6" t="s">
        <v>60</v>
      </c>
      <c r="C286" s="12">
        <v>1</v>
      </c>
      <c r="D286" s="12"/>
      <c r="E286" s="12">
        <f>C286*D286</f>
        <v>0</v>
      </c>
      <c r="F286" s="12"/>
      <c r="G286" s="12">
        <f>C286*F286</f>
        <v>0</v>
      </c>
      <c r="H286" s="12">
        <f>E286+G286</f>
        <v>0</v>
      </c>
    </row>
    <row r="287" spans="1:8">
      <c r="A287" s="21" t="s">
        <v>211</v>
      </c>
      <c r="B287" s="3" t="s">
        <v>15</v>
      </c>
      <c r="C287" s="11"/>
      <c r="D287" s="11"/>
      <c r="E287" s="11">
        <f>SUM(E284:E286)</f>
        <v>0</v>
      </c>
      <c r="F287" s="11"/>
      <c r="G287" s="11">
        <f>SUM(G284:G286)</f>
        <v>0</v>
      </c>
      <c r="H287" s="11">
        <f>SUM(H284:H286)</f>
        <v>0</v>
      </c>
    </row>
    <row r="288" spans="1:8">
      <c r="A288" s="21" t="s">
        <v>212</v>
      </c>
      <c r="B288" s="3" t="s">
        <v>15</v>
      </c>
      <c r="C288" s="11"/>
      <c r="D288" s="11"/>
      <c r="E288" s="11"/>
      <c r="F288" s="11"/>
      <c r="G288" s="11"/>
      <c r="H288" s="11"/>
    </row>
    <row r="289" spans="1:8">
      <c r="A289" s="13" t="s">
        <v>213</v>
      </c>
      <c r="B289" s="6" t="s">
        <v>55</v>
      </c>
      <c r="C289" s="12">
        <v>1</v>
      </c>
      <c r="D289" s="12"/>
      <c r="E289" s="12">
        <f>C289*D289</f>
        <v>0</v>
      </c>
      <c r="F289" s="12">
        <v>0</v>
      </c>
      <c r="G289" s="12">
        <f>C289*F289</f>
        <v>0</v>
      </c>
      <c r="H289" s="12">
        <f>E289+G289</f>
        <v>0</v>
      </c>
    </row>
    <row r="290" spans="1:8">
      <c r="A290" s="13" t="s">
        <v>15</v>
      </c>
      <c r="B290" s="6" t="s">
        <v>15</v>
      </c>
      <c r="C290" s="12"/>
      <c r="D290" s="12"/>
      <c r="E290" s="12"/>
      <c r="F290" s="12"/>
      <c r="G290" s="12"/>
      <c r="H290" s="12">
        <f>E290+G290</f>
        <v>0</v>
      </c>
    </row>
    <row r="291" spans="1:8">
      <c r="A291" s="21" t="s">
        <v>214</v>
      </c>
      <c r="B291" s="3" t="s">
        <v>15</v>
      </c>
      <c r="C291" s="11"/>
      <c r="D291" s="11"/>
      <c r="E291" s="11">
        <f>SUM(E289:E290)</f>
        <v>0</v>
      </c>
      <c r="F291" s="11"/>
      <c r="G291" s="11">
        <f>SUM(G289:G290)</f>
        <v>0</v>
      </c>
      <c r="H291" s="11">
        <f>SUM(H289:H290)</f>
        <v>0</v>
      </c>
    </row>
    <row r="292" spans="1:8">
      <c r="A292" s="21" t="s">
        <v>215</v>
      </c>
      <c r="B292" s="3" t="s">
        <v>15</v>
      </c>
      <c r="C292" s="11"/>
      <c r="D292" s="11"/>
      <c r="E292" s="11"/>
      <c r="F292" s="11"/>
      <c r="G292" s="11"/>
      <c r="H292" s="11"/>
    </row>
    <row r="293" spans="1:8">
      <c r="A293" s="13" t="s">
        <v>216</v>
      </c>
      <c r="B293" s="6" t="s">
        <v>55</v>
      </c>
      <c r="C293" s="12">
        <v>1</v>
      </c>
      <c r="D293" s="12"/>
      <c r="E293" s="12">
        <f>C293*D293</f>
        <v>0</v>
      </c>
      <c r="F293" s="12">
        <v>0</v>
      </c>
      <c r="G293" s="12">
        <f>C293*F293</f>
        <v>0</v>
      </c>
      <c r="H293" s="12">
        <f>E293+G293</f>
        <v>0</v>
      </c>
    </row>
    <row r="294" spans="1:8">
      <c r="A294" s="21" t="s">
        <v>217</v>
      </c>
      <c r="B294" s="3" t="s">
        <v>15</v>
      </c>
      <c r="C294" s="11"/>
      <c r="D294" s="11"/>
      <c r="E294" s="11">
        <f>SUM(E293:E293)</f>
        <v>0</v>
      </c>
      <c r="F294" s="11"/>
      <c r="G294" s="11">
        <f>SUM(G293:G293)</f>
        <v>0</v>
      </c>
      <c r="H294" s="11">
        <f>SUM(H293:H293)</f>
        <v>0</v>
      </c>
    </row>
    <row r="295" spans="1:8">
      <c r="A295" s="13" t="s">
        <v>15</v>
      </c>
      <c r="B295" s="6" t="s">
        <v>15</v>
      </c>
      <c r="C295" s="12"/>
      <c r="D295" s="12"/>
      <c r="E295" s="12"/>
      <c r="F295" s="12"/>
      <c r="G295" s="12"/>
      <c r="H295" s="12">
        <f>E295+G295</f>
        <v>0</v>
      </c>
    </row>
    <row r="296" spans="1:8">
      <c r="A296" s="21" t="s">
        <v>218</v>
      </c>
      <c r="B296" s="3" t="s">
        <v>15</v>
      </c>
      <c r="C296" s="11"/>
      <c r="D296" s="11"/>
      <c r="E296" s="11"/>
      <c r="F296" s="11"/>
      <c r="G296" s="11"/>
      <c r="H296" s="11"/>
    </row>
    <row r="297" spans="1:8">
      <c r="A297" s="13" t="s">
        <v>53</v>
      </c>
      <c r="B297" s="6" t="s">
        <v>55</v>
      </c>
      <c r="C297" s="12">
        <v>1</v>
      </c>
      <c r="D297" s="12">
        <f>H60</f>
        <v>0</v>
      </c>
      <c r="E297" s="12">
        <f t="shared" ref="E297:E311" si="39">C297*D297</f>
        <v>0</v>
      </c>
      <c r="F297" s="12">
        <v>0</v>
      </c>
      <c r="G297" s="12">
        <f t="shared" ref="G297:G311" si="40">C297*F297</f>
        <v>0</v>
      </c>
      <c r="H297" s="12">
        <f t="shared" ref="H297:H311" si="41">E297+G297</f>
        <v>0</v>
      </c>
    </row>
    <row r="298" spans="1:8">
      <c r="A298" s="13" t="s">
        <v>113</v>
      </c>
      <c r="B298" s="6" t="s">
        <v>55</v>
      </c>
      <c r="C298" s="12">
        <v>1</v>
      </c>
      <c r="D298" s="12">
        <f>H75</f>
        <v>0</v>
      </c>
      <c r="E298" s="12">
        <f t="shared" si="39"/>
        <v>0</v>
      </c>
      <c r="F298" s="12">
        <v>0</v>
      </c>
      <c r="G298" s="12">
        <f t="shared" si="40"/>
        <v>0</v>
      </c>
      <c r="H298" s="12">
        <f t="shared" si="41"/>
        <v>0</v>
      </c>
    </row>
    <row r="299" spans="1:8">
      <c r="A299" s="13" t="s">
        <v>123</v>
      </c>
      <c r="B299" s="6" t="s">
        <v>55</v>
      </c>
      <c r="C299" s="12">
        <v>1</v>
      </c>
      <c r="D299" s="12">
        <f>H103</f>
        <v>0</v>
      </c>
      <c r="E299" s="12">
        <f t="shared" si="39"/>
        <v>0</v>
      </c>
      <c r="F299" s="12">
        <v>0</v>
      </c>
      <c r="G299" s="12">
        <f t="shared" si="40"/>
        <v>0</v>
      </c>
      <c r="H299" s="12">
        <f t="shared" si="41"/>
        <v>0</v>
      </c>
    </row>
    <row r="300" spans="1:8">
      <c r="A300" s="13" t="s">
        <v>141</v>
      </c>
      <c r="B300" s="6" t="s">
        <v>55</v>
      </c>
      <c r="C300" s="12">
        <v>1</v>
      </c>
      <c r="D300" s="12">
        <f>H134</f>
        <v>0</v>
      </c>
      <c r="E300" s="12">
        <f t="shared" si="39"/>
        <v>0</v>
      </c>
      <c r="F300" s="12">
        <v>0</v>
      </c>
      <c r="G300" s="12">
        <f t="shared" si="40"/>
        <v>0</v>
      </c>
      <c r="H300" s="12">
        <f t="shared" si="41"/>
        <v>0</v>
      </c>
    </row>
    <row r="301" spans="1:8">
      <c r="A301" s="13" t="s">
        <v>161</v>
      </c>
      <c r="B301" s="6" t="s">
        <v>55</v>
      </c>
      <c r="C301" s="12">
        <v>1</v>
      </c>
      <c r="D301" s="12">
        <f>H165</f>
        <v>0</v>
      </c>
      <c r="E301" s="12">
        <f t="shared" si="39"/>
        <v>0</v>
      </c>
      <c r="F301" s="12">
        <v>0</v>
      </c>
      <c r="G301" s="12">
        <f t="shared" si="40"/>
        <v>0</v>
      </c>
      <c r="H301" s="12">
        <f t="shared" si="41"/>
        <v>0</v>
      </c>
    </row>
    <row r="302" spans="1:8">
      <c r="A302" s="13" t="s">
        <v>168</v>
      </c>
      <c r="B302" s="6" t="s">
        <v>55</v>
      </c>
      <c r="C302" s="12">
        <v>1</v>
      </c>
      <c r="D302" s="12">
        <f>H175</f>
        <v>0</v>
      </c>
      <c r="E302" s="12">
        <f t="shared" si="39"/>
        <v>0</v>
      </c>
      <c r="F302" s="12">
        <v>0</v>
      </c>
      <c r="G302" s="12">
        <f t="shared" si="40"/>
        <v>0</v>
      </c>
      <c r="H302" s="12">
        <f t="shared" si="41"/>
        <v>0</v>
      </c>
    </row>
    <row r="303" spans="1:8">
      <c r="A303" s="13" t="s">
        <v>171</v>
      </c>
      <c r="B303" s="6" t="s">
        <v>55</v>
      </c>
      <c r="C303" s="12">
        <v>1</v>
      </c>
      <c r="D303" s="12">
        <f>H200</f>
        <v>0</v>
      </c>
      <c r="E303" s="12">
        <f t="shared" si="39"/>
        <v>0</v>
      </c>
      <c r="F303" s="12">
        <v>0</v>
      </c>
      <c r="G303" s="12">
        <f t="shared" si="40"/>
        <v>0</v>
      </c>
      <c r="H303" s="12">
        <f t="shared" si="41"/>
        <v>0</v>
      </c>
    </row>
    <row r="304" spans="1:8">
      <c r="A304" s="13" t="s">
        <v>178</v>
      </c>
      <c r="B304" s="6" t="s">
        <v>55</v>
      </c>
      <c r="C304" s="12">
        <v>1</v>
      </c>
      <c r="D304" s="12">
        <f>H221</f>
        <v>0</v>
      </c>
      <c r="E304" s="12">
        <f t="shared" si="39"/>
        <v>0</v>
      </c>
      <c r="F304" s="12">
        <v>0</v>
      </c>
      <c r="G304" s="12">
        <f t="shared" si="40"/>
        <v>0</v>
      </c>
      <c r="H304" s="12">
        <f t="shared" si="41"/>
        <v>0</v>
      </c>
    </row>
    <row r="305" spans="1:8">
      <c r="A305" s="13" t="s">
        <v>185</v>
      </c>
      <c r="B305" s="6" t="s">
        <v>55</v>
      </c>
      <c r="C305" s="12">
        <v>1</v>
      </c>
      <c r="D305" s="12">
        <f>H251</f>
        <v>0</v>
      </c>
      <c r="E305" s="12">
        <f t="shared" si="39"/>
        <v>0</v>
      </c>
      <c r="F305" s="12">
        <v>0</v>
      </c>
      <c r="G305" s="12">
        <f t="shared" si="40"/>
        <v>0</v>
      </c>
      <c r="H305" s="12">
        <f t="shared" si="41"/>
        <v>0</v>
      </c>
    </row>
    <row r="306" spans="1:8">
      <c r="A306" s="13" t="s">
        <v>194</v>
      </c>
      <c r="B306" s="6" t="s">
        <v>55</v>
      </c>
      <c r="C306" s="12">
        <v>1</v>
      </c>
      <c r="D306" s="12">
        <f>H271</f>
        <v>0</v>
      </c>
      <c r="E306" s="12">
        <f t="shared" si="39"/>
        <v>0</v>
      </c>
      <c r="F306" s="12">
        <v>0</v>
      </c>
      <c r="G306" s="12">
        <f t="shared" si="40"/>
        <v>0</v>
      </c>
      <c r="H306" s="12">
        <f t="shared" si="41"/>
        <v>0</v>
      </c>
    </row>
    <row r="307" spans="1:8">
      <c r="A307" s="13" t="s">
        <v>197</v>
      </c>
      <c r="B307" s="6" t="s">
        <v>55</v>
      </c>
      <c r="C307" s="12">
        <v>1</v>
      </c>
      <c r="D307" s="12">
        <f>H282</f>
        <v>0</v>
      </c>
      <c r="E307" s="12">
        <f t="shared" si="39"/>
        <v>0</v>
      </c>
      <c r="F307" s="12">
        <v>0</v>
      </c>
      <c r="G307" s="12">
        <f t="shared" si="40"/>
        <v>0</v>
      </c>
      <c r="H307" s="12">
        <f t="shared" si="41"/>
        <v>0</v>
      </c>
    </row>
    <row r="308" spans="1:8">
      <c r="A308" s="13" t="s">
        <v>207</v>
      </c>
      <c r="B308" s="6" t="s">
        <v>55</v>
      </c>
      <c r="C308" s="12">
        <v>1</v>
      </c>
      <c r="D308" s="12">
        <f>H287</f>
        <v>0</v>
      </c>
      <c r="E308" s="12">
        <f t="shared" si="39"/>
        <v>0</v>
      </c>
      <c r="F308" s="12">
        <v>0</v>
      </c>
      <c r="G308" s="12">
        <f t="shared" si="40"/>
        <v>0</v>
      </c>
      <c r="H308" s="12">
        <f t="shared" si="41"/>
        <v>0</v>
      </c>
    </row>
    <row r="309" spans="1:8">
      <c r="A309" s="13" t="s">
        <v>215</v>
      </c>
      <c r="B309" s="6" t="s">
        <v>55</v>
      </c>
      <c r="C309" s="12">
        <v>1</v>
      </c>
      <c r="D309" s="12">
        <f>H294</f>
        <v>0</v>
      </c>
      <c r="E309" s="12">
        <f t="shared" si="39"/>
        <v>0</v>
      </c>
      <c r="F309" s="12">
        <v>0</v>
      </c>
      <c r="G309" s="12">
        <f t="shared" si="40"/>
        <v>0</v>
      </c>
      <c r="H309" s="12">
        <f t="shared" si="41"/>
        <v>0</v>
      </c>
    </row>
    <row r="310" spans="1:8">
      <c r="A310" s="13" t="s">
        <v>212</v>
      </c>
      <c r="B310" s="6" t="s">
        <v>55</v>
      </c>
      <c r="C310" s="12">
        <v>1</v>
      </c>
      <c r="D310" s="12">
        <f>H291</f>
        <v>0</v>
      </c>
      <c r="E310" s="12">
        <f t="shared" si="39"/>
        <v>0</v>
      </c>
      <c r="F310" s="12">
        <v>0</v>
      </c>
      <c r="G310" s="12">
        <f t="shared" si="40"/>
        <v>0</v>
      </c>
      <c r="H310" s="12">
        <f t="shared" si="41"/>
        <v>0</v>
      </c>
    </row>
    <row r="311" spans="1:8">
      <c r="A311" s="13"/>
      <c r="B311" s="6"/>
      <c r="C311" s="12"/>
      <c r="D311" s="12"/>
      <c r="E311" s="12"/>
      <c r="F311" s="14"/>
      <c r="G311" s="14"/>
      <c r="H311" s="12"/>
    </row>
    <row r="312" spans="1:8">
      <c r="A312" s="21" t="s">
        <v>219</v>
      </c>
      <c r="B312" s="3" t="s">
        <v>15</v>
      </c>
      <c r="C312" s="11"/>
      <c r="D312" s="11"/>
      <c r="E312" s="11">
        <f>SUM(E297:E311)</f>
        <v>0</v>
      </c>
      <c r="F312" s="11"/>
      <c r="G312" s="11">
        <f>SUM(G297:G311)</f>
        <v>0</v>
      </c>
      <c r="H312" s="11">
        <f>SUM(H297:H311)</f>
        <v>0</v>
      </c>
    </row>
    <row r="313" spans="1:8">
      <c r="A313" s="13" t="s">
        <v>15</v>
      </c>
      <c r="B313" s="6" t="s">
        <v>15</v>
      </c>
      <c r="C313" s="12"/>
      <c r="D313" s="12"/>
      <c r="E313" s="12"/>
      <c r="F313" s="12"/>
      <c r="G313" s="12"/>
      <c r="H313" s="12">
        <f>E313+G313</f>
        <v>0</v>
      </c>
    </row>
    <row r="314" spans="1:8">
      <c r="A314" s="21" t="s">
        <v>220</v>
      </c>
      <c r="B314" s="3" t="s">
        <v>15</v>
      </c>
      <c r="C314" s="11"/>
      <c r="D314" s="11"/>
      <c r="E314" s="11"/>
      <c r="F314" s="11"/>
      <c r="G314" s="11"/>
      <c r="H314" s="11"/>
    </row>
    <row r="315" spans="1:8">
      <c r="A315" s="22" t="s">
        <v>221</v>
      </c>
      <c r="B315" s="15" t="s">
        <v>15</v>
      </c>
      <c r="C315" s="16"/>
      <c r="D315" s="16"/>
      <c r="E315" s="16"/>
      <c r="F315" s="16"/>
      <c r="G315" s="16"/>
      <c r="H315" s="16"/>
    </row>
    <row r="316" spans="1:8">
      <c r="A316" s="13" t="s">
        <v>222</v>
      </c>
      <c r="B316" s="6" t="s">
        <v>55</v>
      </c>
      <c r="C316" s="12">
        <v>3</v>
      </c>
      <c r="D316" s="12">
        <v>0</v>
      </c>
      <c r="E316" s="12">
        <f>C316*D316</f>
        <v>0</v>
      </c>
      <c r="F316" s="12"/>
      <c r="G316" s="12">
        <f>C316*F316</f>
        <v>0</v>
      </c>
      <c r="H316" s="12">
        <f>E316+G316</f>
        <v>0</v>
      </c>
    </row>
    <row r="317" spans="1:8">
      <c r="A317" s="13" t="s">
        <v>223</v>
      </c>
      <c r="B317" s="6" t="s">
        <v>55</v>
      </c>
      <c r="C317" s="12">
        <v>2</v>
      </c>
      <c r="D317" s="12">
        <v>0</v>
      </c>
      <c r="E317" s="12">
        <f>C317*D317</f>
        <v>0</v>
      </c>
      <c r="F317" s="12"/>
      <c r="G317" s="12">
        <f>C317*F317</f>
        <v>0</v>
      </c>
      <c r="H317" s="12">
        <f>E317+G317</f>
        <v>0</v>
      </c>
    </row>
    <row r="318" spans="1:8">
      <c r="A318" s="22" t="s">
        <v>224</v>
      </c>
      <c r="B318" s="15" t="s">
        <v>15</v>
      </c>
      <c r="C318" s="16"/>
      <c r="D318" s="16"/>
      <c r="E318" s="16"/>
      <c r="F318" s="16"/>
      <c r="G318" s="16"/>
      <c r="H318" s="16"/>
    </row>
    <row r="319" spans="1:8">
      <c r="A319" s="13" t="s">
        <v>225</v>
      </c>
      <c r="B319" s="6" t="s">
        <v>55</v>
      </c>
      <c r="C319" s="12">
        <v>1</v>
      </c>
      <c r="D319" s="12">
        <v>0</v>
      </c>
      <c r="E319" s="12">
        <f>C319*D319</f>
        <v>0</v>
      </c>
      <c r="F319" s="12"/>
      <c r="G319" s="12">
        <f>C319*F319</f>
        <v>0</v>
      </c>
      <c r="H319" s="12">
        <f>E319+G319</f>
        <v>0</v>
      </c>
    </row>
    <row r="320" spans="1:8">
      <c r="A320" s="22" t="s">
        <v>226</v>
      </c>
      <c r="B320" s="15" t="s">
        <v>15</v>
      </c>
      <c r="C320" s="16"/>
      <c r="D320" s="16"/>
      <c r="E320" s="16"/>
      <c r="F320" s="16"/>
      <c r="G320" s="16"/>
      <c r="H320" s="16"/>
    </row>
    <row r="321" spans="1:8">
      <c r="A321" s="13" t="s">
        <v>227</v>
      </c>
      <c r="B321" s="6" t="s">
        <v>55</v>
      </c>
      <c r="C321" s="12">
        <v>4</v>
      </c>
      <c r="D321" s="12">
        <v>0</v>
      </c>
      <c r="E321" s="12">
        <f>C321*D321</f>
        <v>0</v>
      </c>
      <c r="F321" s="12"/>
      <c r="G321" s="12">
        <f>C321*F321</f>
        <v>0</v>
      </c>
      <c r="H321" s="12">
        <f>E321+G321</f>
        <v>0</v>
      </c>
    </row>
    <row r="322" spans="1:8">
      <c r="A322" s="22" t="s">
        <v>228</v>
      </c>
      <c r="B322" s="15" t="s">
        <v>15</v>
      </c>
      <c r="C322" s="16"/>
      <c r="D322" s="16"/>
      <c r="E322" s="16"/>
      <c r="F322" s="16"/>
      <c r="G322" s="16"/>
      <c r="H322" s="16"/>
    </row>
    <row r="323" spans="1:8">
      <c r="A323" s="13" t="s">
        <v>229</v>
      </c>
      <c r="B323" s="6" t="s">
        <v>55</v>
      </c>
      <c r="C323" s="12">
        <v>1</v>
      </c>
      <c r="D323" s="12">
        <v>0</v>
      </c>
      <c r="E323" s="12">
        <f>C323*D323</f>
        <v>0</v>
      </c>
      <c r="F323" s="12"/>
      <c r="G323" s="12">
        <f>C323*F323</f>
        <v>0</v>
      </c>
      <c r="H323" s="12">
        <f>E323+G323</f>
        <v>0</v>
      </c>
    </row>
    <row r="324" spans="1:8">
      <c r="A324" s="13" t="s">
        <v>230</v>
      </c>
      <c r="B324" s="6" t="s">
        <v>55</v>
      </c>
      <c r="C324" s="12">
        <v>2</v>
      </c>
      <c r="D324" s="12">
        <v>0</v>
      </c>
      <c r="E324" s="12">
        <f>C324*D324</f>
        <v>0</v>
      </c>
      <c r="F324" s="12"/>
      <c r="G324" s="12">
        <f>C324*F324</f>
        <v>0</v>
      </c>
      <c r="H324" s="12">
        <f>E324+G324</f>
        <v>0</v>
      </c>
    </row>
    <row r="325" spans="1:8">
      <c r="A325" s="4" t="s">
        <v>231</v>
      </c>
      <c r="B325" s="5" t="s">
        <v>15</v>
      </c>
      <c r="C325" s="17"/>
      <c r="D325" s="17"/>
      <c r="E325" s="17"/>
      <c r="F325" s="17"/>
      <c r="G325" s="17"/>
      <c r="H325" s="17"/>
    </row>
    <row r="326" spans="1:8" ht="36.75">
      <c r="A326" s="13" t="s">
        <v>232</v>
      </c>
      <c r="B326" s="6" t="s">
        <v>55</v>
      </c>
      <c r="C326" s="12">
        <v>26</v>
      </c>
      <c r="D326" s="12"/>
      <c r="E326" s="12">
        <f t="shared" ref="E326:E344" si="42">C326*D326</f>
        <v>0</v>
      </c>
      <c r="F326" s="12"/>
      <c r="G326" s="12">
        <f t="shared" ref="G326:G344" si="43">C326*F326</f>
        <v>0</v>
      </c>
      <c r="H326" s="12">
        <f t="shared" ref="H326:H345" si="44">E326+G326</f>
        <v>0</v>
      </c>
    </row>
    <row r="327" spans="1:8" ht="36.75">
      <c r="A327" s="13" t="s">
        <v>233</v>
      </c>
      <c r="B327" s="6" t="s">
        <v>55</v>
      </c>
      <c r="C327" s="12">
        <v>1</v>
      </c>
      <c r="D327" s="12"/>
      <c r="E327" s="12">
        <f t="shared" si="42"/>
        <v>0</v>
      </c>
      <c r="F327" s="12"/>
      <c r="G327" s="12">
        <f t="shared" si="43"/>
        <v>0</v>
      </c>
      <c r="H327" s="12">
        <f t="shared" si="44"/>
        <v>0</v>
      </c>
    </row>
    <row r="328" spans="1:8" ht="36.75">
      <c r="A328" s="13" t="s">
        <v>234</v>
      </c>
      <c r="B328" s="6" t="s">
        <v>55</v>
      </c>
      <c r="C328" s="12">
        <v>13</v>
      </c>
      <c r="D328" s="12"/>
      <c r="E328" s="12">
        <f t="shared" si="42"/>
        <v>0</v>
      </c>
      <c r="F328" s="12"/>
      <c r="G328" s="12">
        <f t="shared" si="43"/>
        <v>0</v>
      </c>
      <c r="H328" s="12">
        <f t="shared" si="44"/>
        <v>0</v>
      </c>
    </row>
    <row r="329" spans="1:8" ht="48.75">
      <c r="A329" s="13" t="s">
        <v>235</v>
      </c>
      <c r="B329" s="6" t="s">
        <v>55</v>
      </c>
      <c r="C329" s="12">
        <v>14</v>
      </c>
      <c r="D329" s="12"/>
      <c r="E329" s="12">
        <f t="shared" si="42"/>
        <v>0</v>
      </c>
      <c r="F329" s="12"/>
      <c r="G329" s="12">
        <f t="shared" si="43"/>
        <v>0</v>
      </c>
      <c r="H329" s="12">
        <f t="shared" si="44"/>
        <v>0</v>
      </c>
    </row>
    <row r="330" spans="1:8" ht="24.75">
      <c r="A330" s="13" t="s">
        <v>236</v>
      </c>
      <c r="B330" s="6" t="s">
        <v>55</v>
      </c>
      <c r="C330" s="12">
        <v>6</v>
      </c>
      <c r="D330" s="12"/>
      <c r="E330" s="12">
        <f t="shared" si="42"/>
        <v>0</v>
      </c>
      <c r="F330" s="12"/>
      <c r="G330" s="12">
        <f t="shared" si="43"/>
        <v>0</v>
      </c>
      <c r="H330" s="12">
        <f t="shared" si="44"/>
        <v>0</v>
      </c>
    </row>
    <row r="331" spans="1:8" ht="24.75">
      <c r="A331" s="13" t="s">
        <v>237</v>
      </c>
      <c r="B331" s="6" t="s">
        <v>55</v>
      </c>
      <c r="C331" s="12">
        <v>9</v>
      </c>
      <c r="D331" s="12"/>
      <c r="E331" s="12">
        <f t="shared" si="42"/>
        <v>0</v>
      </c>
      <c r="F331" s="12"/>
      <c r="G331" s="12">
        <f t="shared" si="43"/>
        <v>0</v>
      </c>
      <c r="H331" s="12">
        <f t="shared" si="44"/>
        <v>0</v>
      </c>
    </row>
    <row r="332" spans="1:8" ht="24.75">
      <c r="A332" s="13" t="s">
        <v>238</v>
      </c>
      <c r="B332" s="6" t="s">
        <v>55</v>
      </c>
      <c r="C332" s="12">
        <v>3</v>
      </c>
      <c r="D332" s="12"/>
      <c r="E332" s="12">
        <f t="shared" si="42"/>
        <v>0</v>
      </c>
      <c r="F332" s="12"/>
      <c r="G332" s="12">
        <f t="shared" si="43"/>
        <v>0</v>
      </c>
      <c r="H332" s="12">
        <f t="shared" si="44"/>
        <v>0</v>
      </c>
    </row>
    <row r="333" spans="1:8" ht="36.75">
      <c r="A333" s="13" t="s">
        <v>239</v>
      </c>
      <c r="B333" s="6" t="s">
        <v>55</v>
      </c>
      <c r="C333" s="12">
        <v>2</v>
      </c>
      <c r="D333" s="12"/>
      <c r="E333" s="12">
        <f t="shared" si="42"/>
        <v>0</v>
      </c>
      <c r="F333" s="12"/>
      <c r="G333" s="12">
        <f t="shared" si="43"/>
        <v>0</v>
      </c>
      <c r="H333" s="12">
        <f t="shared" si="44"/>
        <v>0</v>
      </c>
    </row>
    <row r="334" spans="1:8" ht="48.75">
      <c r="A334" s="13" t="s">
        <v>240</v>
      </c>
      <c r="B334" s="6" t="s">
        <v>55</v>
      </c>
      <c r="C334" s="12">
        <v>21</v>
      </c>
      <c r="D334" s="12"/>
      <c r="E334" s="12">
        <f t="shared" si="42"/>
        <v>0</v>
      </c>
      <c r="F334" s="12"/>
      <c r="G334" s="12">
        <f t="shared" si="43"/>
        <v>0</v>
      </c>
      <c r="H334" s="12">
        <f t="shared" si="44"/>
        <v>0</v>
      </c>
    </row>
    <row r="335" spans="1:8" ht="24.75">
      <c r="A335" s="13" t="s">
        <v>241</v>
      </c>
      <c r="B335" s="6" t="s">
        <v>55</v>
      </c>
      <c r="C335" s="12">
        <v>1</v>
      </c>
      <c r="D335" s="12"/>
      <c r="E335" s="12">
        <f t="shared" si="42"/>
        <v>0</v>
      </c>
      <c r="F335" s="12"/>
      <c r="G335" s="12">
        <f t="shared" si="43"/>
        <v>0</v>
      </c>
      <c r="H335" s="12">
        <f t="shared" si="44"/>
        <v>0</v>
      </c>
    </row>
    <row r="336" spans="1:8" ht="36.75">
      <c r="A336" s="13" t="s">
        <v>242</v>
      </c>
      <c r="B336" s="6" t="s">
        <v>55</v>
      </c>
      <c r="C336" s="12">
        <v>32</v>
      </c>
      <c r="D336" s="12"/>
      <c r="E336" s="12">
        <f t="shared" si="42"/>
        <v>0</v>
      </c>
      <c r="F336" s="12"/>
      <c r="G336" s="12">
        <f t="shared" si="43"/>
        <v>0</v>
      </c>
      <c r="H336" s="12">
        <f t="shared" si="44"/>
        <v>0</v>
      </c>
    </row>
    <row r="337" spans="1:8" ht="48.75">
      <c r="A337" s="13" t="s">
        <v>243</v>
      </c>
      <c r="B337" s="6" t="s">
        <v>55</v>
      </c>
      <c r="C337" s="12">
        <v>61</v>
      </c>
      <c r="D337" s="12"/>
      <c r="E337" s="12">
        <f t="shared" si="42"/>
        <v>0</v>
      </c>
      <c r="F337" s="12"/>
      <c r="G337" s="12">
        <f t="shared" si="43"/>
        <v>0</v>
      </c>
      <c r="H337" s="12">
        <f t="shared" si="44"/>
        <v>0</v>
      </c>
    </row>
    <row r="338" spans="1:8" ht="24.75">
      <c r="A338" s="13" t="s">
        <v>244</v>
      </c>
      <c r="B338" s="6" t="s">
        <v>55</v>
      </c>
      <c r="C338" s="12">
        <v>12</v>
      </c>
      <c r="D338" s="12"/>
      <c r="E338" s="12">
        <f t="shared" si="42"/>
        <v>0</v>
      </c>
      <c r="F338" s="12"/>
      <c r="G338" s="12">
        <f t="shared" si="43"/>
        <v>0</v>
      </c>
      <c r="H338" s="12">
        <f t="shared" si="44"/>
        <v>0</v>
      </c>
    </row>
    <row r="339" spans="1:8" ht="36.75">
      <c r="A339" s="13" t="s">
        <v>245</v>
      </c>
      <c r="B339" s="6" t="s">
        <v>55</v>
      </c>
      <c r="C339" s="12">
        <v>1</v>
      </c>
      <c r="D339" s="12"/>
      <c r="E339" s="12">
        <f t="shared" si="42"/>
        <v>0</v>
      </c>
      <c r="F339" s="12"/>
      <c r="G339" s="12">
        <f t="shared" si="43"/>
        <v>0</v>
      </c>
      <c r="H339" s="12">
        <f t="shared" si="44"/>
        <v>0</v>
      </c>
    </row>
    <row r="340" spans="1:8" ht="36.75">
      <c r="A340" s="13" t="s">
        <v>246</v>
      </c>
      <c r="B340" s="6" t="s">
        <v>55</v>
      </c>
      <c r="C340" s="12">
        <v>16</v>
      </c>
      <c r="D340" s="12"/>
      <c r="E340" s="12">
        <f t="shared" si="42"/>
        <v>0</v>
      </c>
      <c r="F340" s="12"/>
      <c r="G340" s="12">
        <f t="shared" si="43"/>
        <v>0</v>
      </c>
      <c r="H340" s="12">
        <f t="shared" si="44"/>
        <v>0</v>
      </c>
    </row>
    <row r="341" spans="1:8" ht="24.75">
      <c r="A341" s="13" t="s">
        <v>247</v>
      </c>
      <c r="B341" s="6" t="s">
        <v>55</v>
      </c>
      <c r="C341" s="12">
        <v>2</v>
      </c>
      <c r="D341" s="12"/>
      <c r="E341" s="12">
        <f t="shared" si="42"/>
        <v>0</v>
      </c>
      <c r="F341" s="12"/>
      <c r="G341" s="12">
        <f t="shared" si="43"/>
        <v>0</v>
      </c>
      <c r="H341" s="12">
        <f t="shared" si="44"/>
        <v>0</v>
      </c>
    </row>
    <row r="342" spans="1:8" ht="36.75">
      <c r="A342" s="13" t="s">
        <v>248</v>
      </c>
      <c r="B342" s="6" t="s">
        <v>55</v>
      </c>
      <c r="C342" s="12">
        <v>9</v>
      </c>
      <c r="D342" s="12"/>
      <c r="E342" s="12">
        <f t="shared" si="42"/>
        <v>0</v>
      </c>
      <c r="F342" s="12"/>
      <c r="G342" s="12">
        <f t="shared" si="43"/>
        <v>0</v>
      </c>
      <c r="H342" s="12">
        <f t="shared" si="44"/>
        <v>0</v>
      </c>
    </row>
    <row r="343" spans="1:8" ht="72.75">
      <c r="A343" s="13" t="s">
        <v>249</v>
      </c>
      <c r="B343" s="6" t="s">
        <v>55</v>
      </c>
      <c r="C343" s="12">
        <v>3</v>
      </c>
      <c r="D343" s="12"/>
      <c r="E343" s="12">
        <f t="shared" si="42"/>
        <v>0</v>
      </c>
      <c r="F343" s="12"/>
      <c r="G343" s="12">
        <f t="shared" si="43"/>
        <v>0</v>
      </c>
      <c r="H343" s="12">
        <f t="shared" si="44"/>
        <v>0</v>
      </c>
    </row>
    <row r="344" spans="1:8" ht="36.75">
      <c r="A344" s="13" t="s">
        <v>250</v>
      </c>
      <c r="B344" s="6" t="s">
        <v>55</v>
      </c>
      <c r="C344" s="12">
        <v>1</v>
      </c>
      <c r="D344" s="12"/>
      <c r="E344" s="12">
        <f t="shared" si="42"/>
        <v>0</v>
      </c>
      <c r="F344" s="12"/>
      <c r="G344" s="12">
        <f t="shared" si="43"/>
        <v>0</v>
      </c>
      <c r="H344" s="12">
        <f t="shared" si="44"/>
        <v>0</v>
      </c>
    </row>
    <row r="345" spans="1:8">
      <c r="A345" s="13" t="s">
        <v>15</v>
      </c>
      <c r="B345" s="6" t="s">
        <v>15</v>
      </c>
      <c r="C345" s="12"/>
      <c r="D345" s="12"/>
      <c r="E345" s="12"/>
      <c r="F345" s="12"/>
      <c r="G345" s="12"/>
      <c r="H345" s="12">
        <f t="shared" si="44"/>
        <v>0</v>
      </c>
    </row>
    <row r="346" spans="1:8">
      <c r="A346" s="4" t="s">
        <v>251</v>
      </c>
      <c r="B346" s="5" t="s">
        <v>15</v>
      </c>
      <c r="C346" s="17"/>
      <c r="D346" s="17"/>
      <c r="E346" s="17">
        <f>SUM(E326:E345)</f>
        <v>0</v>
      </c>
      <c r="F346" s="17"/>
      <c r="G346" s="17">
        <f>SUM(G326:G345)</f>
        <v>0</v>
      </c>
      <c r="H346" s="17">
        <f>SUM(H326:H345)</f>
        <v>0</v>
      </c>
    </row>
    <row r="347" spans="1:8" ht="26.25">
      <c r="A347" s="4" t="s">
        <v>252</v>
      </c>
      <c r="B347" s="5" t="s">
        <v>15</v>
      </c>
      <c r="C347" s="17"/>
      <c r="D347" s="17"/>
      <c r="E347" s="17"/>
      <c r="F347" s="17"/>
      <c r="G347" s="17"/>
      <c r="H347" s="17"/>
    </row>
    <row r="348" spans="1:8">
      <c r="A348" s="13" t="s">
        <v>253</v>
      </c>
      <c r="B348" s="6" t="s">
        <v>55</v>
      </c>
      <c r="C348" s="12">
        <v>160</v>
      </c>
      <c r="D348" s="12"/>
      <c r="E348" s="12">
        <f t="shared" ref="E348:E368" si="45">C348*D348</f>
        <v>0</v>
      </c>
      <c r="F348" s="12"/>
      <c r="G348" s="12">
        <f t="shared" ref="G348:G368" si="46">C348*F348</f>
        <v>0</v>
      </c>
      <c r="H348" s="12">
        <f t="shared" ref="H348:H369" si="47">E348+G348</f>
        <v>0</v>
      </c>
    </row>
    <row r="349" spans="1:8">
      <c r="A349" s="13" t="s">
        <v>254</v>
      </c>
      <c r="B349" s="6" t="s">
        <v>55</v>
      </c>
      <c r="C349" s="12">
        <v>3</v>
      </c>
      <c r="D349" s="12"/>
      <c r="E349" s="12">
        <f t="shared" si="45"/>
        <v>0</v>
      </c>
      <c r="F349" s="12"/>
      <c r="G349" s="12">
        <f t="shared" si="46"/>
        <v>0</v>
      </c>
      <c r="H349" s="12">
        <f t="shared" si="47"/>
        <v>0</v>
      </c>
    </row>
    <row r="350" spans="1:8">
      <c r="A350" s="13" t="s">
        <v>255</v>
      </c>
      <c r="B350" s="6" t="s">
        <v>55</v>
      </c>
      <c r="C350" s="12">
        <v>55</v>
      </c>
      <c r="D350" s="12"/>
      <c r="E350" s="12">
        <f t="shared" si="45"/>
        <v>0</v>
      </c>
      <c r="F350" s="12"/>
      <c r="G350" s="12">
        <f t="shared" si="46"/>
        <v>0</v>
      </c>
      <c r="H350" s="12">
        <f t="shared" si="47"/>
        <v>0</v>
      </c>
    </row>
    <row r="351" spans="1:8">
      <c r="A351" s="13" t="s">
        <v>256</v>
      </c>
      <c r="B351" s="6" t="s">
        <v>55</v>
      </c>
      <c r="C351" s="12">
        <v>170</v>
      </c>
      <c r="D351" s="12"/>
      <c r="E351" s="12">
        <f t="shared" si="45"/>
        <v>0</v>
      </c>
      <c r="F351" s="12"/>
      <c r="G351" s="12">
        <f t="shared" si="46"/>
        <v>0</v>
      </c>
      <c r="H351" s="12">
        <f t="shared" si="47"/>
        <v>0</v>
      </c>
    </row>
    <row r="352" spans="1:8" ht="24.75">
      <c r="A352" s="13" t="s">
        <v>257</v>
      </c>
      <c r="B352" s="6" t="s">
        <v>55</v>
      </c>
      <c r="C352" s="12">
        <v>30</v>
      </c>
      <c r="D352" s="12"/>
      <c r="E352" s="12">
        <f t="shared" si="45"/>
        <v>0</v>
      </c>
      <c r="F352" s="12"/>
      <c r="G352" s="12">
        <f t="shared" si="46"/>
        <v>0</v>
      </c>
      <c r="H352" s="12">
        <f t="shared" si="47"/>
        <v>0</v>
      </c>
    </row>
    <row r="353" spans="1:8" ht="24.75">
      <c r="A353" s="13" t="s">
        <v>258</v>
      </c>
      <c r="B353" s="6" t="s">
        <v>55</v>
      </c>
      <c r="C353" s="12">
        <v>30</v>
      </c>
      <c r="D353" s="12"/>
      <c r="E353" s="12">
        <f t="shared" si="45"/>
        <v>0</v>
      </c>
      <c r="F353" s="12"/>
      <c r="G353" s="12">
        <f t="shared" si="46"/>
        <v>0</v>
      </c>
      <c r="H353" s="12">
        <f t="shared" si="47"/>
        <v>0</v>
      </c>
    </row>
    <row r="354" spans="1:8" ht="24.75">
      <c r="A354" s="13" t="s">
        <v>259</v>
      </c>
      <c r="B354" s="6" t="s">
        <v>260</v>
      </c>
      <c r="C354" s="12">
        <v>2</v>
      </c>
      <c r="D354" s="12"/>
      <c r="E354" s="12">
        <f t="shared" si="45"/>
        <v>0</v>
      </c>
      <c r="F354" s="12"/>
      <c r="G354" s="12">
        <f t="shared" si="46"/>
        <v>0</v>
      </c>
      <c r="H354" s="12">
        <f t="shared" si="47"/>
        <v>0</v>
      </c>
    </row>
    <row r="355" spans="1:8">
      <c r="A355" s="13" t="s">
        <v>261</v>
      </c>
      <c r="B355" s="6" t="s">
        <v>60</v>
      </c>
      <c r="C355" s="12">
        <v>1</v>
      </c>
      <c r="D355" s="12"/>
      <c r="E355" s="12">
        <f t="shared" si="45"/>
        <v>0</v>
      </c>
      <c r="F355" s="12"/>
      <c r="G355" s="12">
        <f t="shared" si="46"/>
        <v>0</v>
      </c>
      <c r="H355" s="12">
        <f t="shared" si="47"/>
        <v>0</v>
      </c>
    </row>
    <row r="356" spans="1:8">
      <c r="A356" s="13" t="s">
        <v>262</v>
      </c>
      <c r="B356" s="6" t="s">
        <v>55</v>
      </c>
      <c r="C356" s="12">
        <v>5</v>
      </c>
      <c r="D356" s="12"/>
      <c r="E356" s="12">
        <f t="shared" si="45"/>
        <v>0</v>
      </c>
      <c r="F356" s="12"/>
      <c r="G356" s="12">
        <f t="shared" si="46"/>
        <v>0</v>
      </c>
      <c r="H356" s="12">
        <f t="shared" si="47"/>
        <v>0</v>
      </c>
    </row>
    <row r="357" spans="1:8" ht="36.75">
      <c r="A357" s="13" t="s">
        <v>263</v>
      </c>
      <c r="B357" s="6" t="s">
        <v>260</v>
      </c>
      <c r="C357" s="12">
        <v>55</v>
      </c>
      <c r="D357" s="12"/>
      <c r="E357" s="12">
        <f t="shared" si="45"/>
        <v>0</v>
      </c>
      <c r="F357" s="12"/>
      <c r="G357" s="12">
        <f t="shared" si="46"/>
        <v>0</v>
      </c>
      <c r="H357" s="12">
        <f t="shared" si="47"/>
        <v>0</v>
      </c>
    </row>
    <row r="358" spans="1:8" ht="36.75">
      <c r="A358" s="13" t="s">
        <v>264</v>
      </c>
      <c r="B358" s="6" t="s">
        <v>260</v>
      </c>
      <c r="C358" s="12">
        <v>45</v>
      </c>
      <c r="D358" s="12"/>
      <c r="E358" s="12">
        <f t="shared" si="45"/>
        <v>0</v>
      </c>
      <c r="F358" s="12"/>
      <c r="G358" s="12">
        <f t="shared" si="46"/>
        <v>0</v>
      </c>
      <c r="H358" s="12">
        <f t="shared" si="47"/>
        <v>0</v>
      </c>
    </row>
    <row r="359" spans="1:8" ht="36.75">
      <c r="A359" s="13" t="s">
        <v>265</v>
      </c>
      <c r="B359" s="6" t="s">
        <v>260</v>
      </c>
      <c r="C359" s="12">
        <v>20</v>
      </c>
      <c r="D359" s="12"/>
      <c r="E359" s="12">
        <f t="shared" si="45"/>
        <v>0</v>
      </c>
      <c r="F359" s="12"/>
      <c r="G359" s="12">
        <f t="shared" si="46"/>
        <v>0</v>
      </c>
      <c r="H359" s="12">
        <f t="shared" si="47"/>
        <v>0</v>
      </c>
    </row>
    <row r="360" spans="1:8" ht="36.75">
      <c r="A360" s="13" t="s">
        <v>266</v>
      </c>
      <c r="B360" s="6" t="s">
        <v>260</v>
      </c>
      <c r="C360" s="12">
        <v>15</v>
      </c>
      <c r="D360" s="12"/>
      <c r="E360" s="12">
        <f t="shared" si="45"/>
        <v>0</v>
      </c>
      <c r="F360" s="12"/>
      <c r="G360" s="12">
        <f t="shared" si="46"/>
        <v>0</v>
      </c>
      <c r="H360" s="12">
        <f t="shared" si="47"/>
        <v>0</v>
      </c>
    </row>
    <row r="361" spans="1:8" ht="24.75">
      <c r="A361" s="13" t="s">
        <v>267</v>
      </c>
      <c r="B361" s="6" t="s">
        <v>260</v>
      </c>
      <c r="C361" s="12">
        <v>20</v>
      </c>
      <c r="D361" s="12"/>
      <c r="E361" s="12">
        <f t="shared" si="45"/>
        <v>0</v>
      </c>
      <c r="F361" s="12"/>
      <c r="G361" s="12">
        <f t="shared" si="46"/>
        <v>0</v>
      </c>
      <c r="H361" s="12">
        <f t="shared" si="47"/>
        <v>0</v>
      </c>
    </row>
    <row r="362" spans="1:8">
      <c r="A362" s="13" t="s">
        <v>268</v>
      </c>
      <c r="B362" s="6" t="s">
        <v>60</v>
      </c>
      <c r="C362" s="12">
        <v>1</v>
      </c>
      <c r="D362" s="12"/>
      <c r="E362" s="12">
        <f t="shared" si="45"/>
        <v>0</v>
      </c>
      <c r="F362" s="12"/>
      <c r="G362" s="12">
        <f t="shared" si="46"/>
        <v>0</v>
      </c>
      <c r="H362" s="12">
        <f t="shared" si="47"/>
        <v>0</v>
      </c>
    </row>
    <row r="363" spans="1:8" ht="24.75">
      <c r="A363" s="13" t="s">
        <v>269</v>
      </c>
      <c r="B363" s="6" t="s">
        <v>260</v>
      </c>
      <c r="C363" s="12">
        <v>45</v>
      </c>
      <c r="D363" s="12"/>
      <c r="E363" s="12">
        <f t="shared" si="45"/>
        <v>0</v>
      </c>
      <c r="F363" s="12"/>
      <c r="G363" s="12">
        <f t="shared" si="46"/>
        <v>0</v>
      </c>
      <c r="H363" s="12">
        <f t="shared" si="47"/>
        <v>0</v>
      </c>
    </row>
    <row r="364" spans="1:8" ht="24.75">
      <c r="A364" s="13" t="s">
        <v>270</v>
      </c>
      <c r="B364" s="6" t="s">
        <v>260</v>
      </c>
      <c r="C364" s="12">
        <v>10</v>
      </c>
      <c r="D364" s="12"/>
      <c r="E364" s="12">
        <f t="shared" si="45"/>
        <v>0</v>
      </c>
      <c r="F364" s="12"/>
      <c r="G364" s="12">
        <f t="shared" si="46"/>
        <v>0</v>
      </c>
      <c r="H364" s="12">
        <f t="shared" si="47"/>
        <v>0</v>
      </c>
    </row>
    <row r="365" spans="1:8" ht="24.75">
      <c r="A365" s="13" t="s">
        <v>271</v>
      </c>
      <c r="B365" s="6" t="s">
        <v>260</v>
      </c>
      <c r="C365" s="12">
        <v>30</v>
      </c>
      <c r="D365" s="12"/>
      <c r="E365" s="12">
        <f t="shared" si="45"/>
        <v>0</v>
      </c>
      <c r="F365" s="12"/>
      <c r="G365" s="12">
        <f t="shared" si="46"/>
        <v>0</v>
      </c>
      <c r="H365" s="12">
        <f t="shared" si="47"/>
        <v>0</v>
      </c>
    </row>
    <row r="366" spans="1:8" ht="24.75">
      <c r="A366" s="13" t="s">
        <v>272</v>
      </c>
      <c r="B366" s="6" t="s">
        <v>260</v>
      </c>
      <c r="C366" s="12">
        <v>30</v>
      </c>
      <c r="D366" s="12"/>
      <c r="E366" s="12">
        <f t="shared" si="45"/>
        <v>0</v>
      </c>
      <c r="F366" s="12"/>
      <c r="G366" s="12">
        <f t="shared" si="46"/>
        <v>0</v>
      </c>
      <c r="H366" s="12">
        <f t="shared" si="47"/>
        <v>0</v>
      </c>
    </row>
    <row r="367" spans="1:8" ht="24.75">
      <c r="A367" s="13" t="s">
        <v>273</v>
      </c>
      <c r="B367" s="6" t="s">
        <v>260</v>
      </c>
      <c r="C367" s="12">
        <v>20</v>
      </c>
      <c r="D367" s="12"/>
      <c r="E367" s="12">
        <f t="shared" si="45"/>
        <v>0</v>
      </c>
      <c r="F367" s="12"/>
      <c r="G367" s="12">
        <f t="shared" si="46"/>
        <v>0</v>
      </c>
      <c r="H367" s="12">
        <f t="shared" si="47"/>
        <v>0</v>
      </c>
    </row>
    <row r="368" spans="1:8" ht="24.75">
      <c r="A368" s="13" t="s">
        <v>274</v>
      </c>
      <c r="B368" s="6" t="s">
        <v>60</v>
      </c>
      <c r="C368" s="12">
        <v>1</v>
      </c>
      <c r="D368" s="12"/>
      <c r="E368" s="12">
        <f t="shared" si="45"/>
        <v>0</v>
      </c>
      <c r="F368" s="12"/>
      <c r="G368" s="12">
        <f t="shared" si="46"/>
        <v>0</v>
      </c>
      <c r="H368" s="12">
        <f t="shared" si="47"/>
        <v>0</v>
      </c>
    </row>
    <row r="369" spans="1:8">
      <c r="A369" s="13" t="s">
        <v>15</v>
      </c>
      <c r="B369" s="6" t="s">
        <v>15</v>
      </c>
      <c r="C369" s="12"/>
      <c r="D369" s="12"/>
      <c r="E369" s="12"/>
      <c r="F369" s="12"/>
      <c r="G369" s="12"/>
      <c r="H369" s="12">
        <f t="shared" si="47"/>
        <v>0</v>
      </c>
    </row>
    <row r="370" spans="1:8" ht="26.25">
      <c r="A370" s="4" t="s">
        <v>275</v>
      </c>
      <c r="B370" s="5" t="s">
        <v>15</v>
      </c>
      <c r="C370" s="17"/>
      <c r="D370" s="17"/>
      <c r="E370" s="17">
        <f>SUM(E348:E369)</f>
        <v>0</v>
      </c>
      <c r="F370" s="17"/>
      <c r="G370" s="17">
        <f>SUM(G348:G369)</f>
        <v>0</v>
      </c>
      <c r="H370" s="17">
        <f>SUM(H348:H369)</f>
        <v>0</v>
      </c>
    </row>
    <row r="371" spans="1:8">
      <c r="A371" s="4" t="s">
        <v>276</v>
      </c>
      <c r="B371" s="5" t="s">
        <v>15</v>
      </c>
      <c r="C371" s="17"/>
      <c r="D371" s="17"/>
      <c r="E371" s="17"/>
      <c r="F371" s="17"/>
      <c r="G371" s="17"/>
      <c r="H371" s="17"/>
    </row>
    <row r="372" spans="1:8" ht="36.75">
      <c r="A372" s="13" t="s">
        <v>277</v>
      </c>
      <c r="B372" s="6" t="s">
        <v>15</v>
      </c>
      <c r="C372" s="12"/>
      <c r="D372" s="12"/>
      <c r="E372" s="12"/>
      <c r="F372" s="12"/>
      <c r="G372" s="12"/>
      <c r="H372" s="12">
        <f t="shared" ref="H372:H404" si="48">E372+G372</f>
        <v>0</v>
      </c>
    </row>
    <row r="373" spans="1:8">
      <c r="A373" s="13" t="s">
        <v>278</v>
      </c>
      <c r="B373" s="6" t="s">
        <v>55</v>
      </c>
      <c r="C373" s="12">
        <v>81</v>
      </c>
      <c r="D373" s="12"/>
      <c r="E373" s="12">
        <f t="shared" ref="E373:E403" si="49">C373*D373</f>
        <v>0</v>
      </c>
      <c r="F373" s="12"/>
      <c r="G373" s="12">
        <f t="shared" ref="G373:G403" si="50">C373*F373</f>
        <v>0</v>
      </c>
      <c r="H373" s="12">
        <f t="shared" si="48"/>
        <v>0</v>
      </c>
    </row>
    <row r="374" spans="1:8">
      <c r="A374" s="13" t="s">
        <v>279</v>
      </c>
      <c r="B374" s="6" t="s">
        <v>55</v>
      </c>
      <c r="C374" s="12">
        <v>57</v>
      </c>
      <c r="D374" s="12"/>
      <c r="E374" s="12">
        <f t="shared" si="49"/>
        <v>0</v>
      </c>
      <c r="F374" s="12"/>
      <c r="G374" s="12">
        <f t="shared" si="50"/>
        <v>0</v>
      </c>
      <c r="H374" s="12">
        <f t="shared" si="48"/>
        <v>0</v>
      </c>
    </row>
    <row r="375" spans="1:8">
      <c r="A375" s="13" t="s">
        <v>280</v>
      </c>
      <c r="B375" s="6" t="s">
        <v>55</v>
      </c>
      <c r="C375" s="12">
        <v>23</v>
      </c>
      <c r="D375" s="12"/>
      <c r="E375" s="12">
        <f t="shared" si="49"/>
        <v>0</v>
      </c>
      <c r="F375" s="12"/>
      <c r="G375" s="12">
        <f t="shared" si="50"/>
        <v>0</v>
      </c>
      <c r="H375" s="12">
        <f t="shared" si="48"/>
        <v>0</v>
      </c>
    </row>
    <row r="376" spans="1:8">
      <c r="A376" s="13" t="s">
        <v>281</v>
      </c>
      <c r="B376" s="6" t="s">
        <v>55</v>
      </c>
      <c r="C376" s="12">
        <v>50</v>
      </c>
      <c r="D376" s="12"/>
      <c r="E376" s="12">
        <f t="shared" si="49"/>
        <v>0</v>
      </c>
      <c r="F376" s="12"/>
      <c r="G376" s="12">
        <f t="shared" si="50"/>
        <v>0</v>
      </c>
      <c r="H376" s="12">
        <f t="shared" si="48"/>
        <v>0</v>
      </c>
    </row>
    <row r="377" spans="1:8" ht="48.75">
      <c r="A377" s="13" t="s">
        <v>282</v>
      </c>
      <c r="B377" s="6" t="s">
        <v>55</v>
      </c>
      <c r="C377" s="12">
        <v>1</v>
      </c>
      <c r="D377" s="12"/>
      <c r="E377" s="12">
        <f t="shared" si="49"/>
        <v>0</v>
      </c>
      <c r="F377" s="12"/>
      <c r="G377" s="12">
        <f t="shared" si="50"/>
        <v>0</v>
      </c>
      <c r="H377" s="12">
        <f t="shared" si="48"/>
        <v>0</v>
      </c>
    </row>
    <row r="378" spans="1:8">
      <c r="A378" s="13" t="s">
        <v>283</v>
      </c>
      <c r="B378" s="6" t="s">
        <v>55</v>
      </c>
      <c r="C378" s="12">
        <v>20</v>
      </c>
      <c r="D378" s="12"/>
      <c r="E378" s="12">
        <f t="shared" si="49"/>
        <v>0</v>
      </c>
      <c r="F378" s="12"/>
      <c r="G378" s="12">
        <f t="shared" si="50"/>
        <v>0</v>
      </c>
      <c r="H378" s="12">
        <f t="shared" si="48"/>
        <v>0</v>
      </c>
    </row>
    <row r="379" spans="1:8">
      <c r="A379" s="13" t="s">
        <v>284</v>
      </c>
      <c r="B379" s="6" t="s">
        <v>55</v>
      </c>
      <c r="C379" s="12">
        <v>6</v>
      </c>
      <c r="D379" s="12"/>
      <c r="E379" s="12">
        <f t="shared" si="49"/>
        <v>0</v>
      </c>
      <c r="F379" s="12"/>
      <c r="G379" s="12">
        <f t="shared" si="50"/>
        <v>0</v>
      </c>
      <c r="H379" s="12">
        <f t="shared" si="48"/>
        <v>0</v>
      </c>
    </row>
    <row r="380" spans="1:8">
      <c r="A380" s="13" t="s">
        <v>285</v>
      </c>
      <c r="B380" s="6" t="s">
        <v>55</v>
      </c>
      <c r="C380" s="12">
        <v>6</v>
      </c>
      <c r="D380" s="12"/>
      <c r="E380" s="12">
        <f t="shared" si="49"/>
        <v>0</v>
      </c>
      <c r="F380" s="12"/>
      <c r="G380" s="12">
        <f t="shared" si="50"/>
        <v>0</v>
      </c>
      <c r="H380" s="12">
        <f t="shared" si="48"/>
        <v>0</v>
      </c>
    </row>
    <row r="381" spans="1:8">
      <c r="A381" s="13" t="s">
        <v>286</v>
      </c>
      <c r="B381" s="6" t="s">
        <v>55</v>
      </c>
      <c r="C381" s="12">
        <v>30</v>
      </c>
      <c r="D381" s="12"/>
      <c r="E381" s="12">
        <f t="shared" si="49"/>
        <v>0</v>
      </c>
      <c r="F381" s="12"/>
      <c r="G381" s="12">
        <f t="shared" si="50"/>
        <v>0</v>
      </c>
      <c r="H381" s="12">
        <f t="shared" si="48"/>
        <v>0</v>
      </c>
    </row>
    <row r="382" spans="1:8">
      <c r="A382" s="13" t="s">
        <v>287</v>
      </c>
      <c r="B382" s="6" t="s">
        <v>55</v>
      </c>
      <c r="C382" s="12">
        <v>4</v>
      </c>
      <c r="D382" s="12"/>
      <c r="E382" s="12">
        <f t="shared" si="49"/>
        <v>0</v>
      </c>
      <c r="F382" s="12"/>
      <c r="G382" s="12">
        <f t="shared" si="50"/>
        <v>0</v>
      </c>
      <c r="H382" s="12">
        <f t="shared" si="48"/>
        <v>0</v>
      </c>
    </row>
    <row r="383" spans="1:8">
      <c r="A383" s="13" t="s">
        <v>288</v>
      </c>
      <c r="B383" s="6" t="s">
        <v>55</v>
      </c>
      <c r="C383" s="12">
        <v>4</v>
      </c>
      <c r="D383" s="12"/>
      <c r="E383" s="12">
        <f t="shared" si="49"/>
        <v>0</v>
      </c>
      <c r="F383" s="12"/>
      <c r="G383" s="12">
        <f t="shared" si="50"/>
        <v>0</v>
      </c>
      <c r="H383" s="12">
        <f t="shared" si="48"/>
        <v>0</v>
      </c>
    </row>
    <row r="384" spans="1:8">
      <c r="A384" s="13" t="s">
        <v>289</v>
      </c>
      <c r="B384" s="6" t="s">
        <v>55</v>
      </c>
      <c r="C384" s="12">
        <v>6</v>
      </c>
      <c r="D384" s="12"/>
      <c r="E384" s="12">
        <f t="shared" si="49"/>
        <v>0</v>
      </c>
      <c r="F384" s="12"/>
      <c r="G384" s="12">
        <f t="shared" si="50"/>
        <v>0</v>
      </c>
      <c r="H384" s="12">
        <f t="shared" si="48"/>
        <v>0</v>
      </c>
    </row>
    <row r="385" spans="1:8">
      <c r="A385" s="13" t="s">
        <v>290</v>
      </c>
      <c r="B385" s="6" t="s">
        <v>55</v>
      </c>
      <c r="C385" s="12">
        <v>6</v>
      </c>
      <c r="D385" s="12"/>
      <c r="E385" s="12">
        <f t="shared" si="49"/>
        <v>0</v>
      </c>
      <c r="F385" s="12"/>
      <c r="G385" s="12">
        <f t="shared" si="50"/>
        <v>0</v>
      </c>
      <c r="H385" s="12">
        <f t="shared" si="48"/>
        <v>0</v>
      </c>
    </row>
    <row r="386" spans="1:8">
      <c r="A386" s="13" t="s">
        <v>291</v>
      </c>
      <c r="B386" s="6" t="s">
        <v>55</v>
      </c>
      <c r="C386" s="12">
        <v>20</v>
      </c>
      <c r="D386" s="12"/>
      <c r="E386" s="12">
        <f t="shared" si="49"/>
        <v>0</v>
      </c>
      <c r="F386" s="12"/>
      <c r="G386" s="12">
        <f t="shared" si="50"/>
        <v>0</v>
      </c>
      <c r="H386" s="12">
        <f t="shared" si="48"/>
        <v>0</v>
      </c>
    </row>
    <row r="387" spans="1:8">
      <c r="A387" s="13" t="s">
        <v>292</v>
      </c>
      <c r="B387" s="6" t="s">
        <v>55</v>
      </c>
      <c r="C387" s="12">
        <v>3</v>
      </c>
      <c r="D387" s="12"/>
      <c r="E387" s="12">
        <f t="shared" si="49"/>
        <v>0</v>
      </c>
      <c r="F387" s="12"/>
      <c r="G387" s="12">
        <f t="shared" si="50"/>
        <v>0</v>
      </c>
      <c r="H387" s="12">
        <f t="shared" si="48"/>
        <v>0</v>
      </c>
    </row>
    <row r="388" spans="1:8">
      <c r="A388" s="13" t="s">
        <v>293</v>
      </c>
      <c r="B388" s="6" t="s">
        <v>55</v>
      </c>
      <c r="C388" s="12">
        <v>3</v>
      </c>
      <c r="D388" s="12"/>
      <c r="E388" s="12">
        <f t="shared" si="49"/>
        <v>0</v>
      </c>
      <c r="F388" s="12"/>
      <c r="G388" s="12">
        <f t="shared" si="50"/>
        <v>0</v>
      </c>
      <c r="H388" s="12">
        <f t="shared" si="48"/>
        <v>0</v>
      </c>
    </row>
    <row r="389" spans="1:8">
      <c r="A389" s="13" t="s">
        <v>294</v>
      </c>
      <c r="B389" s="6" t="s">
        <v>55</v>
      </c>
      <c r="C389" s="12">
        <v>8</v>
      </c>
      <c r="D389" s="12"/>
      <c r="E389" s="12">
        <f t="shared" si="49"/>
        <v>0</v>
      </c>
      <c r="F389" s="12"/>
      <c r="G389" s="12">
        <f t="shared" si="50"/>
        <v>0</v>
      </c>
      <c r="H389" s="12">
        <f t="shared" si="48"/>
        <v>0</v>
      </c>
    </row>
    <row r="390" spans="1:8">
      <c r="A390" s="13" t="s">
        <v>295</v>
      </c>
      <c r="B390" s="6" t="s">
        <v>55</v>
      </c>
      <c r="C390" s="12">
        <v>4</v>
      </c>
      <c r="D390" s="12"/>
      <c r="E390" s="12">
        <f t="shared" si="49"/>
        <v>0</v>
      </c>
      <c r="F390" s="12"/>
      <c r="G390" s="12">
        <f t="shared" si="50"/>
        <v>0</v>
      </c>
      <c r="H390" s="12">
        <f t="shared" si="48"/>
        <v>0</v>
      </c>
    </row>
    <row r="391" spans="1:8">
      <c r="A391" s="13" t="s">
        <v>296</v>
      </c>
      <c r="B391" s="6" t="s">
        <v>55</v>
      </c>
      <c r="C391" s="12">
        <v>6</v>
      </c>
      <c r="D391" s="12"/>
      <c r="E391" s="12">
        <f t="shared" si="49"/>
        <v>0</v>
      </c>
      <c r="F391" s="12"/>
      <c r="G391" s="12">
        <f t="shared" si="50"/>
        <v>0</v>
      </c>
      <c r="H391" s="12">
        <f t="shared" si="48"/>
        <v>0</v>
      </c>
    </row>
    <row r="392" spans="1:8">
      <c r="A392" s="13" t="s">
        <v>297</v>
      </c>
      <c r="B392" s="6" t="s">
        <v>55</v>
      </c>
      <c r="C392" s="12">
        <v>4</v>
      </c>
      <c r="D392" s="12"/>
      <c r="E392" s="12">
        <f t="shared" si="49"/>
        <v>0</v>
      </c>
      <c r="F392" s="12"/>
      <c r="G392" s="12">
        <f t="shared" si="50"/>
        <v>0</v>
      </c>
      <c r="H392" s="12">
        <f t="shared" si="48"/>
        <v>0</v>
      </c>
    </row>
    <row r="393" spans="1:8">
      <c r="A393" s="13" t="s">
        <v>298</v>
      </c>
      <c r="B393" s="6" t="s">
        <v>55</v>
      </c>
      <c r="C393" s="12">
        <v>30</v>
      </c>
      <c r="D393" s="12"/>
      <c r="E393" s="12">
        <f t="shared" si="49"/>
        <v>0</v>
      </c>
      <c r="F393" s="12"/>
      <c r="G393" s="12">
        <f t="shared" si="50"/>
        <v>0</v>
      </c>
      <c r="H393" s="12">
        <f t="shared" si="48"/>
        <v>0</v>
      </c>
    </row>
    <row r="394" spans="1:8" ht="36.75">
      <c r="A394" s="13" t="s">
        <v>299</v>
      </c>
      <c r="B394" s="6" t="s">
        <v>55</v>
      </c>
      <c r="C394" s="12">
        <v>40</v>
      </c>
      <c r="D394" s="12"/>
      <c r="E394" s="12">
        <f t="shared" si="49"/>
        <v>0</v>
      </c>
      <c r="F394" s="12"/>
      <c r="G394" s="12">
        <f t="shared" si="50"/>
        <v>0</v>
      </c>
      <c r="H394" s="12">
        <f t="shared" si="48"/>
        <v>0</v>
      </c>
    </row>
    <row r="395" spans="1:8" ht="36.75">
      <c r="A395" s="13" t="s">
        <v>300</v>
      </c>
      <c r="B395" s="6" t="s">
        <v>55</v>
      </c>
      <c r="C395" s="12">
        <v>23</v>
      </c>
      <c r="D395" s="12"/>
      <c r="E395" s="12">
        <f t="shared" si="49"/>
        <v>0</v>
      </c>
      <c r="F395" s="12"/>
      <c r="G395" s="12">
        <f t="shared" si="50"/>
        <v>0</v>
      </c>
      <c r="H395" s="12">
        <f t="shared" si="48"/>
        <v>0</v>
      </c>
    </row>
    <row r="396" spans="1:8" ht="36.75">
      <c r="A396" s="13" t="s">
        <v>301</v>
      </c>
      <c r="B396" s="6" t="s">
        <v>55</v>
      </c>
      <c r="C396" s="12">
        <v>17</v>
      </c>
      <c r="D396" s="12"/>
      <c r="E396" s="12">
        <f t="shared" si="49"/>
        <v>0</v>
      </c>
      <c r="F396" s="12"/>
      <c r="G396" s="12">
        <f t="shared" si="50"/>
        <v>0</v>
      </c>
      <c r="H396" s="12">
        <f t="shared" si="48"/>
        <v>0</v>
      </c>
    </row>
    <row r="397" spans="1:8" ht="36.75">
      <c r="A397" s="13" t="s">
        <v>302</v>
      </c>
      <c r="B397" s="6" t="s">
        <v>55</v>
      </c>
      <c r="C397" s="12">
        <v>9</v>
      </c>
      <c r="D397" s="12"/>
      <c r="E397" s="12">
        <f t="shared" si="49"/>
        <v>0</v>
      </c>
      <c r="F397" s="12"/>
      <c r="G397" s="12">
        <f t="shared" si="50"/>
        <v>0</v>
      </c>
      <c r="H397" s="12">
        <f t="shared" si="48"/>
        <v>0</v>
      </c>
    </row>
    <row r="398" spans="1:8" ht="36.75">
      <c r="A398" s="13" t="s">
        <v>303</v>
      </c>
      <c r="B398" s="6" t="s">
        <v>55</v>
      </c>
      <c r="C398" s="12">
        <v>7</v>
      </c>
      <c r="D398" s="12"/>
      <c r="E398" s="12">
        <f t="shared" si="49"/>
        <v>0</v>
      </c>
      <c r="F398" s="12"/>
      <c r="G398" s="12">
        <f t="shared" si="50"/>
        <v>0</v>
      </c>
      <c r="H398" s="12">
        <f t="shared" si="48"/>
        <v>0</v>
      </c>
    </row>
    <row r="399" spans="1:8">
      <c r="A399" s="13" t="s">
        <v>304</v>
      </c>
      <c r="B399" s="6" t="s">
        <v>55</v>
      </c>
      <c r="C399" s="12">
        <v>9</v>
      </c>
      <c r="D399" s="12"/>
      <c r="E399" s="12">
        <f t="shared" si="49"/>
        <v>0</v>
      </c>
      <c r="F399" s="12"/>
      <c r="G399" s="12">
        <f t="shared" si="50"/>
        <v>0</v>
      </c>
      <c r="H399" s="12">
        <f t="shared" si="48"/>
        <v>0</v>
      </c>
    </row>
    <row r="400" spans="1:8">
      <c r="A400" s="13" t="s">
        <v>305</v>
      </c>
      <c r="B400" s="6" t="s">
        <v>55</v>
      </c>
      <c r="C400" s="12">
        <v>9</v>
      </c>
      <c r="D400" s="12"/>
      <c r="E400" s="12">
        <f t="shared" si="49"/>
        <v>0</v>
      </c>
      <c r="F400" s="12"/>
      <c r="G400" s="12">
        <f t="shared" si="50"/>
        <v>0</v>
      </c>
      <c r="H400" s="12">
        <f t="shared" si="48"/>
        <v>0</v>
      </c>
    </row>
    <row r="401" spans="1:8">
      <c r="A401" s="13" t="s">
        <v>306</v>
      </c>
      <c r="B401" s="6" t="s">
        <v>55</v>
      </c>
      <c r="C401" s="12">
        <v>10</v>
      </c>
      <c r="D401" s="12"/>
      <c r="E401" s="12">
        <f t="shared" si="49"/>
        <v>0</v>
      </c>
      <c r="F401" s="12"/>
      <c r="G401" s="12">
        <f t="shared" si="50"/>
        <v>0</v>
      </c>
      <c r="H401" s="12">
        <f t="shared" si="48"/>
        <v>0</v>
      </c>
    </row>
    <row r="402" spans="1:8">
      <c r="A402" s="13" t="s">
        <v>307</v>
      </c>
      <c r="B402" s="6" t="s">
        <v>55</v>
      </c>
      <c r="C402" s="12">
        <v>16</v>
      </c>
      <c r="D402" s="12"/>
      <c r="E402" s="12">
        <f t="shared" si="49"/>
        <v>0</v>
      </c>
      <c r="F402" s="12"/>
      <c r="G402" s="12">
        <f t="shared" si="50"/>
        <v>0</v>
      </c>
      <c r="H402" s="12">
        <f t="shared" si="48"/>
        <v>0</v>
      </c>
    </row>
    <row r="403" spans="1:8" ht="48.75">
      <c r="A403" s="13" t="s">
        <v>308</v>
      </c>
      <c r="B403" s="6" t="s">
        <v>55</v>
      </c>
      <c r="C403" s="12">
        <v>3</v>
      </c>
      <c r="D403" s="12"/>
      <c r="E403" s="12">
        <f t="shared" si="49"/>
        <v>0</v>
      </c>
      <c r="F403" s="12"/>
      <c r="G403" s="12">
        <f t="shared" si="50"/>
        <v>0</v>
      </c>
      <c r="H403" s="12">
        <f t="shared" si="48"/>
        <v>0</v>
      </c>
    </row>
    <row r="404" spans="1:8">
      <c r="A404" s="13" t="s">
        <v>15</v>
      </c>
      <c r="B404" s="6" t="s">
        <v>15</v>
      </c>
      <c r="C404" s="12"/>
      <c r="D404" s="12"/>
      <c r="E404" s="12"/>
      <c r="F404" s="12"/>
      <c r="G404" s="12"/>
      <c r="H404" s="12">
        <f t="shared" si="48"/>
        <v>0</v>
      </c>
    </row>
    <row r="405" spans="1:8">
      <c r="A405" s="4" t="s">
        <v>309</v>
      </c>
      <c r="B405" s="5" t="s">
        <v>15</v>
      </c>
      <c r="C405" s="17"/>
      <c r="D405" s="17"/>
      <c r="E405" s="17">
        <f>SUM(E372:E404)</f>
        <v>0</v>
      </c>
      <c r="F405" s="17"/>
      <c r="G405" s="17">
        <f>SUM(G372:G404)</f>
        <v>0</v>
      </c>
      <c r="H405" s="17">
        <f>SUM(H372:H404)</f>
        <v>0</v>
      </c>
    </row>
    <row r="406" spans="1:8">
      <c r="A406" s="4" t="s">
        <v>310</v>
      </c>
      <c r="B406" s="5" t="s">
        <v>15</v>
      </c>
      <c r="C406" s="17"/>
      <c r="D406" s="17"/>
      <c r="E406" s="17"/>
      <c r="F406" s="17"/>
      <c r="G406" s="17"/>
      <c r="H406" s="17"/>
    </row>
    <row r="407" spans="1:8">
      <c r="A407" s="22" t="s">
        <v>311</v>
      </c>
      <c r="B407" s="15" t="s">
        <v>15</v>
      </c>
      <c r="C407" s="16"/>
      <c r="D407" s="16"/>
      <c r="E407" s="16"/>
      <c r="F407" s="16"/>
      <c r="G407" s="16"/>
      <c r="H407" s="16"/>
    </row>
    <row r="408" spans="1:8" ht="24.75">
      <c r="A408" s="13" t="s">
        <v>312</v>
      </c>
      <c r="B408" s="6" t="s">
        <v>260</v>
      </c>
      <c r="C408" s="12">
        <v>45</v>
      </c>
      <c r="D408" s="12"/>
      <c r="E408" s="12">
        <f>C408*D408</f>
        <v>0</v>
      </c>
      <c r="F408" s="12"/>
      <c r="G408" s="12">
        <f>C408*F408</f>
        <v>0</v>
      </c>
      <c r="H408" s="12">
        <f>E408+G408</f>
        <v>0</v>
      </c>
    </row>
    <row r="409" spans="1:8">
      <c r="A409" s="13" t="s">
        <v>313</v>
      </c>
      <c r="B409" s="6" t="s">
        <v>260</v>
      </c>
      <c r="C409" s="12">
        <v>10</v>
      </c>
      <c r="D409" s="12"/>
      <c r="E409" s="12">
        <f>C409*D409</f>
        <v>0</v>
      </c>
      <c r="F409" s="12"/>
      <c r="G409" s="12">
        <f>C409*F409</f>
        <v>0</v>
      </c>
      <c r="H409" s="12">
        <f>E409+G409</f>
        <v>0</v>
      </c>
    </row>
    <row r="410" spans="1:8">
      <c r="A410" s="13" t="s">
        <v>314</v>
      </c>
      <c r="B410" s="6" t="s">
        <v>260</v>
      </c>
      <c r="C410" s="12">
        <v>15</v>
      </c>
      <c r="D410" s="12"/>
      <c r="E410" s="12">
        <f>C410*D410</f>
        <v>0</v>
      </c>
      <c r="F410" s="12"/>
      <c r="G410" s="12">
        <f>C410*F410</f>
        <v>0</v>
      </c>
      <c r="H410" s="12">
        <f>E410+G410</f>
        <v>0</v>
      </c>
    </row>
    <row r="411" spans="1:8">
      <c r="A411" s="22" t="s">
        <v>315</v>
      </c>
      <c r="B411" s="15" t="s">
        <v>15</v>
      </c>
      <c r="C411" s="16"/>
      <c r="D411" s="16"/>
      <c r="E411" s="16"/>
      <c r="F411" s="16"/>
      <c r="G411" s="16"/>
      <c r="H411" s="16"/>
    </row>
    <row r="412" spans="1:8">
      <c r="A412" s="13" t="s">
        <v>316</v>
      </c>
      <c r="B412" s="6" t="s">
        <v>260</v>
      </c>
      <c r="C412" s="12">
        <v>15</v>
      </c>
      <c r="D412" s="12"/>
      <c r="E412" s="12">
        <f>C412*D412</f>
        <v>0</v>
      </c>
      <c r="F412" s="12"/>
      <c r="G412" s="12">
        <f>C412*F412</f>
        <v>0</v>
      </c>
      <c r="H412" s="12">
        <f>E412+G412</f>
        <v>0</v>
      </c>
    </row>
    <row r="413" spans="1:8">
      <c r="A413" s="13" t="s">
        <v>317</v>
      </c>
      <c r="B413" s="6" t="s">
        <v>260</v>
      </c>
      <c r="C413" s="12">
        <v>975</v>
      </c>
      <c r="D413" s="12"/>
      <c r="E413" s="12">
        <f>C413*D413</f>
        <v>0</v>
      </c>
      <c r="F413" s="12"/>
      <c r="G413" s="12">
        <f>C413*F413</f>
        <v>0</v>
      </c>
      <c r="H413" s="12">
        <f>E413+G413</f>
        <v>0</v>
      </c>
    </row>
    <row r="414" spans="1:8">
      <c r="A414" s="13" t="s">
        <v>318</v>
      </c>
      <c r="B414" s="6" t="s">
        <v>260</v>
      </c>
      <c r="C414" s="12">
        <v>165</v>
      </c>
      <c r="D414" s="12"/>
      <c r="E414" s="12">
        <f>C414*D414</f>
        <v>0</v>
      </c>
      <c r="F414" s="12"/>
      <c r="G414" s="12">
        <f>C414*F414</f>
        <v>0</v>
      </c>
      <c r="H414" s="12">
        <f>E414+G414</f>
        <v>0</v>
      </c>
    </row>
    <row r="415" spans="1:8">
      <c r="A415" s="22" t="s">
        <v>319</v>
      </c>
      <c r="B415" s="15" t="s">
        <v>15</v>
      </c>
      <c r="C415" s="16"/>
      <c r="D415" s="16"/>
      <c r="E415" s="16"/>
      <c r="F415" s="16"/>
      <c r="G415" s="16"/>
      <c r="H415" s="16"/>
    </row>
    <row r="416" spans="1:8">
      <c r="A416" s="13" t="s">
        <v>320</v>
      </c>
      <c r="B416" s="6" t="s">
        <v>260</v>
      </c>
      <c r="C416" s="12">
        <v>930</v>
      </c>
      <c r="D416" s="12"/>
      <c r="E416" s="12">
        <f t="shared" ref="E416:E421" si="51">C416*D416</f>
        <v>0</v>
      </c>
      <c r="F416" s="12"/>
      <c r="G416" s="12">
        <f t="shared" ref="G416:G421" si="52">C416*F416</f>
        <v>0</v>
      </c>
      <c r="H416" s="12">
        <f t="shared" ref="H416:H421" si="53">E416+G416</f>
        <v>0</v>
      </c>
    </row>
    <row r="417" spans="1:8">
      <c r="A417" s="13" t="s">
        <v>321</v>
      </c>
      <c r="B417" s="6" t="s">
        <v>260</v>
      </c>
      <c r="C417" s="12">
        <v>140</v>
      </c>
      <c r="D417" s="12"/>
      <c r="E417" s="12">
        <f t="shared" si="51"/>
        <v>0</v>
      </c>
      <c r="F417" s="12"/>
      <c r="G417" s="12">
        <f t="shared" si="52"/>
        <v>0</v>
      </c>
      <c r="H417" s="12">
        <f t="shared" si="53"/>
        <v>0</v>
      </c>
    </row>
    <row r="418" spans="1:8">
      <c r="A418" s="13" t="s">
        <v>322</v>
      </c>
      <c r="B418" s="6" t="s">
        <v>260</v>
      </c>
      <c r="C418" s="12">
        <v>95</v>
      </c>
      <c r="D418" s="12"/>
      <c r="E418" s="12">
        <f t="shared" si="51"/>
        <v>0</v>
      </c>
      <c r="F418" s="12"/>
      <c r="G418" s="12">
        <f t="shared" si="52"/>
        <v>0</v>
      </c>
      <c r="H418" s="12">
        <f t="shared" si="53"/>
        <v>0</v>
      </c>
    </row>
    <row r="419" spans="1:8">
      <c r="A419" s="13" t="s">
        <v>323</v>
      </c>
      <c r="B419" s="6" t="s">
        <v>260</v>
      </c>
      <c r="C419" s="12">
        <v>30</v>
      </c>
      <c r="D419" s="12"/>
      <c r="E419" s="12">
        <f t="shared" si="51"/>
        <v>0</v>
      </c>
      <c r="F419" s="12"/>
      <c r="G419" s="12">
        <f t="shared" si="52"/>
        <v>0</v>
      </c>
      <c r="H419" s="12">
        <f t="shared" si="53"/>
        <v>0</v>
      </c>
    </row>
    <row r="420" spans="1:8">
      <c r="A420" s="13" t="s">
        <v>324</v>
      </c>
      <c r="B420" s="6" t="s">
        <v>260</v>
      </c>
      <c r="C420" s="12">
        <v>45</v>
      </c>
      <c r="D420" s="12"/>
      <c r="E420" s="12">
        <f t="shared" si="51"/>
        <v>0</v>
      </c>
      <c r="F420" s="12"/>
      <c r="G420" s="12">
        <f t="shared" si="52"/>
        <v>0</v>
      </c>
      <c r="H420" s="12">
        <f t="shared" si="53"/>
        <v>0</v>
      </c>
    </row>
    <row r="421" spans="1:8">
      <c r="A421" s="13" t="s">
        <v>325</v>
      </c>
      <c r="B421" s="6" t="s">
        <v>260</v>
      </c>
      <c r="C421" s="12">
        <v>30</v>
      </c>
      <c r="D421" s="12"/>
      <c r="E421" s="12">
        <f t="shared" si="51"/>
        <v>0</v>
      </c>
      <c r="F421" s="12"/>
      <c r="G421" s="12">
        <f t="shared" si="52"/>
        <v>0</v>
      </c>
      <c r="H421" s="12">
        <f t="shared" si="53"/>
        <v>0</v>
      </c>
    </row>
    <row r="422" spans="1:8">
      <c r="A422" s="22" t="s">
        <v>319</v>
      </c>
      <c r="B422" s="15" t="s">
        <v>15</v>
      </c>
      <c r="C422" s="16"/>
      <c r="D422" s="16"/>
      <c r="E422" s="16"/>
      <c r="F422" s="16"/>
      <c r="G422" s="16"/>
      <c r="H422" s="16"/>
    </row>
    <row r="423" spans="1:8">
      <c r="A423" s="13" t="s">
        <v>326</v>
      </c>
      <c r="B423" s="6" t="s">
        <v>260</v>
      </c>
      <c r="C423" s="12">
        <v>2090</v>
      </c>
      <c r="D423" s="12"/>
      <c r="E423" s="12">
        <f t="shared" ref="E423:E434" si="54">C423*D423</f>
        <v>0</v>
      </c>
      <c r="F423" s="12"/>
      <c r="G423" s="12">
        <f t="shared" ref="G423:G434" si="55">C423*F423</f>
        <v>0</v>
      </c>
      <c r="H423" s="12">
        <f t="shared" ref="H423:H434" si="56">E423+G423</f>
        <v>0</v>
      </c>
    </row>
    <row r="424" spans="1:8">
      <c r="A424" s="13" t="s">
        <v>327</v>
      </c>
      <c r="B424" s="6" t="s">
        <v>260</v>
      </c>
      <c r="C424" s="12">
        <v>2660</v>
      </c>
      <c r="D424" s="12"/>
      <c r="E424" s="12">
        <f t="shared" si="54"/>
        <v>0</v>
      </c>
      <c r="F424" s="12"/>
      <c r="G424" s="12">
        <f t="shared" si="55"/>
        <v>0</v>
      </c>
      <c r="H424" s="12">
        <f t="shared" si="56"/>
        <v>0</v>
      </c>
    </row>
    <row r="425" spans="1:8">
      <c r="A425" s="13" t="s">
        <v>328</v>
      </c>
      <c r="B425" s="6" t="s">
        <v>260</v>
      </c>
      <c r="C425" s="12">
        <v>15</v>
      </c>
      <c r="D425" s="12"/>
      <c r="E425" s="12">
        <f t="shared" si="54"/>
        <v>0</v>
      </c>
      <c r="F425" s="12"/>
      <c r="G425" s="12">
        <f t="shared" si="55"/>
        <v>0</v>
      </c>
      <c r="H425" s="12">
        <f t="shared" si="56"/>
        <v>0</v>
      </c>
    </row>
    <row r="426" spans="1:8">
      <c r="A426" s="13" t="s">
        <v>329</v>
      </c>
      <c r="B426" s="6" t="s">
        <v>260</v>
      </c>
      <c r="C426" s="12">
        <v>410</v>
      </c>
      <c r="D426" s="12"/>
      <c r="E426" s="12">
        <f t="shared" si="54"/>
        <v>0</v>
      </c>
      <c r="F426" s="12"/>
      <c r="G426" s="12">
        <f t="shared" si="55"/>
        <v>0</v>
      </c>
      <c r="H426" s="12">
        <f t="shared" si="56"/>
        <v>0</v>
      </c>
    </row>
    <row r="427" spans="1:8">
      <c r="A427" s="13" t="s">
        <v>330</v>
      </c>
      <c r="B427" s="6" t="s">
        <v>260</v>
      </c>
      <c r="C427" s="12">
        <v>55</v>
      </c>
      <c r="D427" s="12"/>
      <c r="E427" s="12">
        <f t="shared" si="54"/>
        <v>0</v>
      </c>
      <c r="F427" s="12"/>
      <c r="G427" s="12">
        <f t="shared" si="55"/>
        <v>0</v>
      </c>
      <c r="H427" s="12">
        <f t="shared" si="56"/>
        <v>0</v>
      </c>
    </row>
    <row r="428" spans="1:8">
      <c r="A428" s="13" t="s">
        <v>331</v>
      </c>
      <c r="B428" s="6" t="s">
        <v>260</v>
      </c>
      <c r="C428" s="12">
        <v>200</v>
      </c>
      <c r="D428" s="12"/>
      <c r="E428" s="12">
        <f t="shared" si="54"/>
        <v>0</v>
      </c>
      <c r="F428" s="12"/>
      <c r="G428" s="12">
        <f t="shared" si="55"/>
        <v>0</v>
      </c>
      <c r="H428" s="12">
        <f t="shared" si="56"/>
        <v>0</v>
      </c>
    </row>
    <row r="429" spans="1:8">
      <c r="A429" s="13" t="s">
        <v>332</v>
      </c>
      <c r="B429" s="6" t="s">
        <v>260</v>
      </c>
      <c r="C429" s="12">
        <v>145</v>
      </c>
      <c r="D429" s="12"/>
      <c r="E429" s="12">
        <f t="shared" si="54"/>
        <v>0</v>
      </c>
      <c r="F429" s="12"/>
      <c r="G429" s="12">
        <f t="shared" si="55"/>
        <v>0</v>
      </c>
      <c r="H429" s="12">
        <f t="shared" si="56"/>
        <v>0</v>
      </c>
    </row>
    <row r="430" spans="1:8">
      <c r="A430" s="13" t="s">
        <v>333</v>
      </c>
      <c r="B430" s="6" t="s">
        <v>260</v>
      </c>
      <c r="C430" s="12">
        <v>240</v>
      </c>
      <c r="D430" s="12"/>
      <c r="E430" s="12">
        <f t="shared" si="54"/>
        <v>0</v>
      </c>
      <c r="F430" s="12"/>
      <c r="G430" s="12">
        <f t="shared" si="55"/>
        <v>0</v>
      </c>
      <c r="H430" s="12">
        <f t="shared" si="56"/>
        <v>0</v>
      </c>
    </row>
    <row r="431" spans="1:8">
      <c r="A431" s="13" t="s">
        <v>334</v>
      </c>
      <c r="B431" s="6" t="s">
        <v>260</v>
      </c>
      <c r="C431" s="12">
        <v>200</v>
      </c>
      <c r="D431" s="12"/>
      <c r="E431" s="12">
        <f t="shared" si="54"/>
        <v>0</v>
      </c>
      <c r="F431" s="12"/>
      <c r="G431" s="12">
        <f t="shared" si="55"/>
        <v>0</v>
      </c>
      <c r="H431" s="12">
        <f t="shared" si="56"/>
        <v>0</v>
      </c>
    </row>
    <row r="432" spans="1:8">
      <c r="A432" s="13" t="s">
        <v>335</v>
      </c>
      <c r="B432" s="6" t="s">
        <v>260</v>
      </c>
      <c r="C432" s="12">
        <v>450</v>
      </c>
      <c r="D432" s="12"/>
      <c r="E432" s="12">
        <f t="shared" si="54"/>
        <v>0</v>
      </c>
      <c r="F432" s="12"/>
      <c r="G432" s="12">
        <f t="shared" si="55"/>
        <v>0</v>
      </c>
      <c r="H432" s="12">
        <f t="shared" si="56"/>
        <v>0</v>
      </c>
    </row>
    <row r="433" spans="1:8">
      <c r="A433" s="13" t="s">
        <v>336</v>
      </c>
      <c r="B433" s="6" t="s">
        <v>260</v>
      </c>
      <c r="C433" s="12">
        <v>105</v>
      </c>
      <c r="D433" s="12"/>
      <c r="E433" s="12">
        <f t="shared" si="54"/>
        <v>0</v>
      </c>
      <c r="F433" s="12"/>
      <c r="G433" s="12">
        <f t="shared" si="55"/>
        <v>0</v>
      </c>
      <c r="H433" s="12">
        <f t="shared" si="56"/>
        <v>0</v>
      </c>
    </row>
    <row r="434" spans="1:8">
      <c r="A434" s="13" t="s">
        <v>337</v>
      </c>
      <c r="B434" s="6" t="s">
        <v>260</v>
      </c>
      <c r="C434" s="12">
        <v>195</v>
      </c>
      <c r="D434" s="12"/>
      <c r="E434" s="12">
        <f t="shared" si="54"/>
        <v>0</v>
      </c>
      <c r="F434" s="12"/>
      <c r="G434" s="12">
        <f t="shared" si="55"/>
        <v>0</v>
      </c>
      <c r="H434" s="12">
        <f t="shared" si="56"/>
        <v>0</v>
      </c>
    </row>
    <row r="435" spans="1:8">
      <c r="A435" s="22" t="s">
        <v>319</v>
      </c>
      <c r="B435" s="15" t="s">
        <v>15</v>
      </c>
      <c r="C435" s="16"/>
      <c r="D435" s="16"/>
      <c r="E435" s="16"/>
      <c r="F435" s="16"/>
      <c r="G435" s="16"/>
      <c r="H435" s="16"/>
    </row>
    <row r="436" spans="1:8">
      <c r="A436" s="13" t="s">
        <v>338</v>
      </c>
      <c r="B436" s="6" t="s">
        <v>260</v>
      </c>
      <c r="C436" s="12">
        <v>50</v>
      </c>
      <c r="D436" s="12"/>
      <c r="E436" s="12">
        <f>C436*D436</f>
        <v>0</v>
      </c>
      <c r="F436" s="12"/>
      <c r="G436" s="12">
        <f>C436*F436</f>
        <v>0</v>
      </c>
      <c r="H436" s="12">
        <f>E436+G436</f>
        <v>0</v>
      </c>
    </row>
    <row r="437" spans="1:8">
      <c r="A437" s="13" t="s">
        <v>339</v>
      </c>
      <c r="B437" s="6" t="s">
        <v>260</v>
      </c>
      <c r="C437" s="12">
        <v>50</v>
      </c>
      <c r="D437" s="12"/>
      <c r="E437" s="12">
        <f>C437*D437</f>
        <v>0</v>
      </c>
      <c r="F437" s="12"/>
      <c r="G437" s="12">
        <f>C437*F437</f>
        <v>0</v>
      </c>
      <c r="H437" s="12">
        <f>E437+G437</f>
        <v>0</v>
      </c>
    </row>
    <row r="438" spans="1:8">
      <c r="A438" s="13" t="s">
        <v>340</v>
      </c>
      <c r="B438" s="6" t="s">
        <v>260</v>
      </c>
      <c r="C438" s="12">
        <v>60</v>
      </c>
      <c r="D438" s="12"/>
      <c r="E438" s="12">
        <f>C438*D438</f>
        <v>0</v>
      </c>
      <c r="F438" s="12"/>
      <c r="G438" s="12">
        <f>C438*F438</f>
        <v>0</v>
      </c>
      <c r="H438" s="12">
        <f>E438+G438</f>
        <v>0</v>
      </c>
    </row>
    <row r="439" spans="1:8">
      <c r="A439" s="13" t="s">
        <v>341</v>
      </c>
      <c r="B439" s="6" t="s">
        <v>260</v>
      </c>
      <c r="C439" s="12">
        <v>15</v>
      </c>
      <c r="D439" s="12"/>
      <c r="E439" s="12">
        <f>C439*D439</f>
        <v>0</v>
      </c>
      <c r="F439" s="12"/>
      <c r="G439" s="12">
        <f>C439*F439</f>
        <v>0</v>
      </c>
      <c r="H439" s="12">
        <f>E439+G439</f>
        <v>0</v>
      </c>
    </row>
    <row r="440" spans="1:8">
      <c r="A440" s="13" t="s">
        <v>342</v>
      </c>
      <c r="B440" s="6" t="s">
        <v>260</v>
      </c>
      <c r="C440" s="12">
        <v>20</v>
      </c>
      <c r="D440" s="12"/>
      <c r="E440" s="12">
        <f>C440*D440</f>
        <v>0</v>
      </c>
      <c r="F440" s="12"/>
      <c r="G440" s="12">
        <f>C440*F440</f>
        <v>0</v>
      </c>
      <c r="H440" s="12">
        <f>E440+G440</f>
        <v>0</v>
      </c>
    </row>
    <row r="441" spans="1:8">
      <c r="A441" s="22" t="s">
        <v>343</v>
      </c>
      <c r="B441" s="15" t="s">
        <v>15</v>
      </c>
      <c r="C441" s="16"/>
      <c r="D441" s="16"/>
      <c r="E441" s="16"/>
      <c r="F441" s="16"/>
      <c r="G441" s="16"/>
      <c r="H441" s="16"/>
    </row>
    <row r="442" spans="1:8">
      <c r="A442" s="22" t="s">
        <v>344</v>
      </c>
      <c r="B442" s="15" t="s">
        <v>15</v>
      </c>
      <c r="C442" s="16"/>
      <c r="D442" s="16"/>
      <c r="E442" s="16"/>
      <c r="F442" s="16"/>
      <c r="G442" s="16"/>
      <c r="H442" s="16"/>
    </row>
    <row r="443" spans="1:8">
      <c r="A443" s="13" t="s">
        <v>345</v>
      </c>
      <c r="B443" s="6" t="s">
        <v>55</v>
      </c>
      <c r="C443" s="12">
        <v>2</v>
      </c>
      <c r="D443" s="12">
        <v>0</v>
      </c>
      <c r="E443" s="12">
        <f t="shared" ref="E443:E448" si="57">C443*D443</f>
        <v>0</v>
      </c>
      <c r="F443" s="12"/>
      <c r="G443" s="12">
        <f t="shared" ref="G443:G448" si="58">C443*F443</f>
        <v>0</v>
      </c>
      <c r="H443" s="12">
        <f t="shared" ref="H443:H448" si="59">E443+G443</f>
        <v>0</v>
      </c>
    </row>
    <row r="444" spans="1:8">
      <c r="A444" s="13" t="s">
        <v>346</v>
      </c>
      <c r="B444" s="6" t="s">
        <v>55</v>
      </c>
      <c r="C444" s="12">
        <v>2</v>
      </c>
      <c r="D444" s="12">
        <v>0</v>
      </c>
      <c r="E444" s="12">
        <f t="shared" si="57"/>
        <v>0</v>
      </c>
      <c r="F444" s="12"/>
      <c r="G444" s="12">
        <f t="shared" si="58"/>
        <v>0</v>
      </c>
      <c r="H444" s="12">
        <f t="shared" si="59"/>
        <v>0</v>
      </c>
    </row>
    <row r="445" spans="1:8">
      <c r="A445" s="13" t="s">
        <v>347</v>
      </c>
      <c r="B445" s="6" t="s">
        <v>55</v>
      </c>
      <c r="C445" s="12">
        <v>2</v>
      </c>
      <c r="D445" s="12">
        <v>0</v>
      </c>
      <c r="E445" s="12">
        <f t="shared" si="57"/>
        <v>0</v>
      </c>
      <c r="F445" s="12"/>
      <c r="G445" s="12">
        <f t="shared" si="58"/>
        <v>0</v>
      </c>
      <c r="H445" s="12">
        <f t="shared" si="59"/>
        <v>0</v>
      </c>
    </row>
    <row r="446" spans="1:8">
      <c r="A446" s="13" t="s">
        <v>348</v>
      </c>
      <c r="B446" s="6" t="s">
        <v>55</v>
      </c>
      <c r="C446" s="12">
        <v>4</v>
      </c>
      <c r="D446" s="12">
        <v>0</v>
      </c>
      <c r="E446" s="12">
        <f t="shared" si="57"/>
        <v>0</v>
      </c>
      <c r="F446" s="12"/>
      <c r="G446" s="12">
        <f t="shared" si="58"/>
        <v>0</v>
      </c>
      <c r="H446" s="12">
        <f t="shared" si="59"/>
        <v>0</v>
      </c>
    </row>
    <row r="447" spans="1:8">
      <c r="A447" s="13" t="s">
        <v>349</v>
      </c>
      <c r="B447" s="6" t="s">
        <v>55</v>
      </c>
      <c r="C447" s="12">
        <v>6</v>
      </c>
      <c r="D447" s="12">
        <v>0</v>
      </c>
      <c r="E447" s="12">
        <f t="shared" si="57"/>
        <v>0</v>
      </c>
      <c r="F447" s="12"/>
      <c r="G447" s="12">
        <f t="shared" si="58"/>
        <v>0</v>
      </c>
      <c r="H447" s="12">
        <f t="shared" si="59"/>
        <v>0</v>
      </c>
    </row>
    <row r="448" spans="1:8">
      <c r="A448" s="13" t="s">
        <v>350</v>
      </c>
      <c r="B448" s="6" t="s">
        <v>55</v>
      </c>
      <c r="C448" s="12">
        <v>12</v>
      </c>
      <c r="D448" s="12">
        <v>0</v>
      </c>
      <c r="E448" s="12">
        <f t="shared" si="57"/>
        <v>0</v>
      </c>
      <c r="F448" s="12"/>
      <c r="G448" s="12">
        <f t="shared" si="58"/>
        <v>0</v>
      </c>
      <c r="H448" s="12">
        <f t="shared" si="59"/>
        <v>0</v>
      </c>
    </row>
    <row r="449" spans="1:8">
      <c r="A449" s="22" t="s">
        <v>351</v>
      </c>
      <c r="B449" s="15" t="s">
        <v>15</v>
      </c>
      <c r="C449" s="16"/>
      <c r="D449" s="16"/>
      <c r="E449" s="16"/>
      <c r="F449" s="16"/>
      <c r="G449" s="16"/>
      <c r="H449" s="16"/>
    </row>
    <row r="450" spans="1:8">
      <c r="A450" s="13" t="s">
        <v>352</v>
      </c>
      <c r="B450" s="6" t="s">
        <v>55</v>
      </c>
      <c r="C450" s="12">
        <v>54</v>
      </c>
      <c r="D450" s="12">
        <v>0</v>
      </c>
      <c r="E450" s="12">
        <f>C450*D450</f>
        <v>0</v>
      </c>
      <c r="F450" s="12"/>
      <c r="G450" s="12">
        <f>C450*F450</f>
        <v>0</v>
      </c>
      <c r="H450" s="12">
        <f>E450+G450</f>
        <v>0</v>
      </c>
    </row>
    <row r="451" spans="1:8">
      <c r="A451" s="13" t="s">
        <v>353</v>
      </c>
      <c r="B451" s="6" t="s">
        <v>55</v>
      </c>
      <c r="C451" s="12">
        <v>65</v>
      </c>
      <c r="D451" s="12">
        <v>0</v>
      </c>
      <c r="E451" s="12">
        <f>C451*D451</f>
        <v>0</v>
      </c>
      <c r="F451" s="12"/>
      <c r="G451" s="12">
        <f>C451*F451</f>
        <v>0</v>
      </c>
      <c r="H451" s="12">
        <f>E451+G451</f>
        <v>0</v>
      </c>
    </row>
    <row r="452" spans="1:8">
      <c r="A452" s="13" t="s">
        <v>354</v>
      </c>
      <c r="B452" s="6" t="s">
        <v>55</v>
      </c>
      <c r="C452" s="12">
        <v>115</v>
      </c>
      <c r="D452" s="12">
        <v>0</v>
      </c>
      <c r="E452" s="12">
        <f>C452*D452</f>
        <v>0</v>
      </c>
      <c r="F452" s="12"/>
      <c r="G452" s="12">
        <f>C452*F452</f>
        <v>0</v>
      </c>
      <c r="H452" s="12">
        <f>E452+G452</f>
        <v>0</v>
      </c>
    </row>
    <row r="453" spans="1:8">
      <c r="A453" s="13" t="s">
        <v>353</v>
      </c>
      <c r="B453" s="6" t="s">
        <v>55</v>
      </c>
      <c r="C453" s="12">
        <v>65</v>
      </c>
      <c r="D453" s="12">
        <v>0</v>
      </c>
      <c r="E453" s="12">
        <f>C453*D453</f>
        <v>0</v>
      </c>
      <c r="F453" s="12"/>
      <c r="G453" s="12">
        <f>C453*F453</f>
        <v>0</v>
      </c>
      <c r="H453" s="12">
        <f>E453+G453</f>
        <v>0</v>
      </c>
    </row>
    <row r="454" spans="1:8">
      <c r="A454" s="13" t="s">
        <v>355</v>
      </c>
      <c r="B454" s="6" t="s">
        <v>55</v>
      </c>
      <c r="C454" s="12">
        <v>20</v>
      </c>
      <c r="D454" s="12">
        <v>0</v>
      </c>
      <c r="E454" s="12">
        <f>C454*D454</f>
        <v>0</v>
      </c>
      <c r="F454" s="12"/>
      <c r="G454" s="12">
        <f>C454*F454</f>
        <v>0</v>
      </c>
      <c r="H454" s="12">
        <f>E454+G454</f>
        <v>0</v>
      </c>
    </row>
    <row r="455" spans="1:8">
      <c r="A455" s="22" t="s">
        <v>356</v>
      </c>
      <c r="B455" s="15" t="s">
        <v>15</v>
      </c>
      <c r="C455" s="16"/>
      <c r="D455" s="16"/>
      <c r="E455" s="16"/>
      <c r="F455" s="16"/>
      <c r="G455" s="16"/>
      <c r="H455" s="16"/>
    </row>
    <row r="456" spans="1:8" ht="24.75">
      <c r="A456" s="13" t="s">
        <v>357</v>
      </c>
      <c r="B456" s="6" t="s">
        <v>55</v>
      </c>
      <c r="C456" s="12">
        <v>10</v>
      </c>
      <c r="D456" s="12"/>
      <c r="E456" s="12">
        <f>C456*D456</f>
        <v>0</v>
      </c>
      <c r="F456" s="12">
        <v>0</v>
      </c>
      <c r="G456" s="12">
        <f>C456*F456</f>
        <v>0</v>
      </c>
      <c r="H456" s="12">
        <f>E456+G456</f>
        <v>0</v>
      </c>
    </row>
    <row r="457" spans="1:8" ht="24.75">
      <c r="A457" s="13" t="s">
        <v>358</v>
      </c>
      <c r="B457" s="6" t="s">
        <v>55</v>
      </c>
      <c r="C457" s="12">
        <v>11</v>
      </c>
      <c r="D457" s="12"/>
      <c r="E457" s="12">
        <f>C457*D457</f>
        <v>0</v>
      </c>
      <c r="F457" s="12">
        <v>0</v>
      </c>
      <c r="G457" s="12">
        <f>C457*F457</f>
        <v>0</v>
      </c>
      <c r="H457" s="12">
        <f>E457+G457</f>
        <v>0</v>
      </c>
    </row>
    <row r="458" spans="1:8">
      <c r="A458" s="13" t="s">
        <v>15</v>
      </c>
      <c r="B458" s="6" t="s">
        <v>15</v>
      </c>
      <c r="C458" s="12"/>
      <c r="D458" s="12"/>
      <c r="E458" s="12"/>
      <c r="F458" s="12"/>
      <c r="G458" s="12"/>
      <c r="H458" s="12">
        <f>E458+G458</f>
        <v>0</v>
      </c>
    </row>
    <row r="459" spans="1:8" ht="26.25">
      <c r="A459" s="4" t="s">
        <v>359</v>
      </c>
      <c r="B459" s="5" t="s">
        <v>15</v>
      </c>
      <c r="C459" s="17"/>
      <c r="D459" s="17"/>
      <c r="E459" s="17">
        <f>SUM(E407:E458)</f>
        <v>0</v>
      </c>
      <c r="F459" s="17"/>
      <c r="G459" s="17">
        <f>SUM(G407:G458)</f>
        <v>0</v>
      </c>
      <c r="H459" s="17">
        <f>SUM(H407:H458)</f>
        <v>0</v>
      </c>
    </row>
    <row r="460" spans="1:8">
      <c r="A460" s="13" t="s">
        <v>15</v>
      </c>
      <c r="B460" s="6" t="s">
        <v>15</v>
      </c>
      <c r="C460" s="12"/>
      <c r="D460" s="12"/>
      <c r="E460" s="12"/>
      <c r="F460" s="12"/>
      <c r="G460" s="12"/>
      <c r="H460" s="12">
        <f>E460+G460</f>
        <v>0</v>
      </c>
    </row>
    <row r="461" spans="1:8" ht="72.75">
      <c r="A461" s="13" t="s">
        <v>360</v>
      </c>
      <c r="B461" s="6" t="s">
        <v>55</v>
      </c>
      <c r="C461" s="12">
        <v>4</v>
      </c>
      <c r="D461" s="12"/>
      <c r="E461" s="12">
        <f>C461*D461</f>
        <v>0</v>
      </c>
      <c r="F461" s="12"/>
      <c r="G461" s="12">
        <f>C461*F461</f>
        <v>0</v>
      </c>
      <c r="H461" s="12">
        <f>E461+G461</f>
        <v>0</v>
      </c>
    </row>
    <row r="462" spans="1:8">
      <c r="A462" s="13" t="s">
        <v>361</v>
      </c>
      <c r="B462" s="6" t="s">
        <v>60</v>
      </c>
      <c r="C462" s="12">
        <v>1</v>
      </c>
      <c r="D462" s="12"/>
      <c r="E462" s="12">
        <f>C462*D462</f>
        <v>0</v>
      </c>
      <c r="F462" s="12"/>
      <c r="G462" s="12">
        <f>C462*F462</f>
        <v>0</v>
      </c>
      <c r="H462" s="12">
        <f>E462+G462</f>
        <v>0</v>
      </c>
    </row>
    <row r="463" spans="1:8">
      <c r="A463" s="13" t="s">
        <v>362</v>
      </c>
      <c r="B463" s="6" t="s">
        <v>60</v>
      </c>
      <c r="C463" s="12">
        <v>1</v>
      </c>
      <c r="D463" s="12"/>
      <c r="E463" s="12">
        <f>C463*D463</f>
        <v>0</v>
      </c>
      <c r="F463" s="12"/>
      <c r="G463" s="12">
        <f>C463*F463</f>
        <v>0</v>
      </c>
      <c r="H463" s="12">
        <f>E463+G463</f>
        <v>0</v>
      </c>
    </row>
    <row r="464" spans="1:8">
      <c r="A464" s="22" t="s">
        <v>363</v>
      </c>
      <c r="B464" s="15" t="s">
        <v>15</v>
      </c>
      <c r="C464" s="16"/>
      <c r="D464" s="16"/>
      <c r="E464" s="16"/>
      <c r="F464" s="16"/>
      <c r="G464" s="16"/>
      <c r="H464" s="16"/>
    </row>
    <row r="465" spans="1:8" ht="24.75">
      <c r="A465" s="13" t="s">
        <v>364</v>
      </c>
      <c r="B465" s="6" t="s">
        <v>365</v>
      </c>
      <c r="C465" s="12">
        <v>32</v>
      </c>
      <c r="D465" s="12">
        <v>0</v>
      </c>
      <c r="E465" s="12">
        <f t="shared" ref="E465:E471" si="60">C465*D465</f>
        <v>0</v>
      </c>
      <c r="F465" s="12"/>
      <c r="G465" s="12">
        <f t="shared" ref="G465:G471" si="61">C465*F465</f>
        <v>0</v>
      </c>
      <c r="H465" s="12">
        <f t="shared" ref="H465:H471" si="62">E465+G465</f>
        <v>0</v>
      </c>
    </row>
    <row r="466" spans="1:8">
      <c r="A466" s="13" t="s">
        <v>366</v>
      </c>
      <c r="B466" s="6" t="s">
        <v>365</v>
      </c>
      <c r="C466" s="12">
        <v>18</v>
      </c>
      <c r="D466" s="12">
        <v>0</v>
      </c>
      <c r="E466" s="12">
        <f t="shared" si="60"/>
        <v>0</v>
      </c>
      <c r="F466" s="12"/>
      <c r="G466" s="12">
        <f t="shared" si="61"/>
        <v>0</v>
      </c>
      <c r="H466" s="12">
        <f t="shared" si="62"/>
        <v>0</v>
      </c>
    </row>
    <row r="467" spans="1:8">
      <c r="A467" s="13" t="s">
        <v>367</v>
      </c>
      <c r="B467" s="6" t="s">
        <v>365</v>
      </c>
      <c r="C467" s="12">
        <v>12</v>
      </c>
      <c r="D467" s="12">
        <v>0</v>
      </c>
      <c r="E467" s="12">
        <f t="shared" si="60"/>
        <v>0</v>
      </c>
      <c r="F467" s="12"/>
      <c r="G467" s="12">
        <f t="shared" si="61"/>
        <v>0</v>
      </c>
      <c r="H467" s="12">
        <f t="shared" si="62"/>
        <v>0</v>
      </c>
    </row>
    <row r="468" spans="1:8">
      <c r="A468" s="13" t="s">
        <v>368</v>
      </c>
      <c r="B468" s="6" t="s">
        <v>365</v>
      </c>
      <c r="C468" s="12">
        <v>30</v>
      </c>
      <c r="D468" s="12">
        <v>0</v>
      </c>
      <c r="E468" s="12">
        <f t="shared" si="60"/>
        <v>0</v>
      </c>
      <c r="F468" s="12"/>
      <c r="G468" s="12">
        <f t="shared" si="61"/>
        <v>0</v>
      </c>
      <c r="H468" s="12">
        <f t="shared" si="62"/>
        <v>0</v>
      </c>
    </row>
    <row r="469" spans="1:8">
      <c r="A469" s="13" t="s">
        <v>369</v>
      </c>
      <c r="B469" s="6" t="s">
        <v>365</v>
      </c>
      <c r="C469" s="12">
        <v>320</v>
      </c>
      <c r="D469" s="12">
        <v>0</v>
      </c>
      <c r="E469" s="12">
        <f t="shared" si="60"/>
        <v>0</v>
      </c>
      <c r="F469" s="12"/>
      <c r="G469" s="12">
        <f t="shared" si="61"/>
        <v>0</v>
      </c>
      <c r="H469" s="12">
        <f t="shared" si="62"/>
        <v>0</v>
      </c>
    </row>
    <row r="470" spans="1:8">
      <c r="A470" s="13" t="s">
        <v>370</v>
      </c>
      <c r="B470" s="6" t="s">
        <v>365</v>
      </c>
      <c r="C470" s="12">
        <v>60</v>
      </c>
      <c r="D470" s="12">
        <v>0</v>
      </c>
      <c r="E470" s="12">
        <f t="shared" si="60"/>
        <v>0</v>
      </c>
      <c r="F470" s="12"/>
      <c r="G470" s="12">
        <f t="shared" si="61"/>
        <v>0</v>
      </c>
      <c r="H470" s="12">
        <f t="shared" si="62"/>
        <v>0</v>
      </c>
    </row>
    <row r="471" spans="1:8">
      <c r="A471" s="13" t="s">
        <v>371</v>
      </c>
      <c r="B471" s="6" t="s">
        <v>365</v>
      </c>
      <c r="C471" s="12">
        <v>45</v>
      </c>
      <c r="D471" s="12">
        <v>0</v>
      </c>
      <c r="E471" s="12">
        <f t="shared" si="60"/>
        <v>0</v>
      </c>
      <c r="F471" s="12"/>
      <c r="G471" s="12">
        <f t="shared" si="61"/>
        <v>0</v>
      </c>
      <c r="H471" s="12">
        <f t="shared" si="62"/>
        <v>0</v>
      </c>
    </row>
    <row r="472" spans="1:8">
      <c r="A472" s="22" t="s">
        <v>372</v>
      </c>
      <c r="B472" s="15" t="s">
        <v>15</v>
      </c>
      <c r="C472" s="16"/>
      <c r="D472" s="16"/>
      <c r="E472" s="16"/>
      <c r="F472" s="16"/>
      <c r="G472" s="16"/>
      <c r="H472" s="16"/>
    </row>
    <row r="473" spans="1:8">
      <c r="A473" s="13" t="s">
        <v>373</v>
      </c>
      <c r="B473" s="6" t="s">
        <v>365</v>
      </c>
      <c r="C473" s="12">
        <v>20</v>
      </c>
      <c r="D473" s="12">
        <v>0</v>
      </c>
      <c r="E473" s="12">
        <f>C473*D473</f>
        <v>0</v>
      </c>
      <c r="F473" s="12"/>
      <c r="G473" s="12">
        <f>C473*F473</f>
        <v>0</v>
      </c>
      <c r="H473" s="12">
        <f>E473+G473</f>
        <v>0</v>
      </c>
    </row>
    <row r="474" spans="1:8">
      <c r="A474" s="22" t="s">
        <v>374</v>
      </c>
      <c r="B474" s="15" t="s">
        <v>15</v>
      </c>
      <c r="C474" s="16"/>
      <c r="D474" s="16"/>
      <c r="E474" s="16"/>
      <c r="F474" s="16"/>
      <c r="G474" s="16"/>
      <c r="H474" s="16"/>
    </row>
    <row r="475" spans="1:8">
      <c r="A475" s="13" t="s">
        <v>375</v>
      </c>
      <c r="B475" s="6" t="s">
        <v>365</v>
      </c>
      <c r="C475" s="12">
        <v>75</v>
      </c>
      <c r="D475" s="12">
        <v>0</v>
      </c>
      <c r="E475" s="12">
        <f>C475*D475</f>
        <v>0</v>
      </c>
      <c r="F475" s="12"/>
      <c r="G475" s="12">
        <f>C475*F475</f>
        <v>0</v>
      </c>
      <c r="H475" s="12">
        <f>E475+G475</f>
        <v>0</v>
      </c>
    </row>
    <row r="476" spans="1:8">
      <c r="A476" s="22" t="s">
        <v>376</v>
      </c>
      <c r="B476" s="15" t="s">
        <v>15</v>
      </c>
      <c r="C476" s="16"/>
      <c r="D476" s="16"/>
      <c r="E476" s="16"/>
      <c r="F476" s="16"/>
      <c r="G476" s="16"/>
      <c r="H476" s="16"/>
    </row>
    <row r="477" spans="1:8">
      <c r="A477" s="22" t="s">
        <v>377</v>
      </c>
      <c r="B477" s="15" t="s">
        <v>15</v>
      </c>
      <c r="C477" s="16"/>
      <c r="D477" s="16"/>
      <c r="E477" s="16"/>
      <c r="F477" s="16"/>
      <c r="G477" s="16"/>
      <c r="H477" s="16"/>
    </row>
    <row r="478" spans="1:8">
      <c r="A478" s="13" t="s">
        <v>378</v>
      </c>
      <c r="B478" s="6" t="s">
        <v>365</v>
      </c>
      <c r="C478" s="12">
        <v>56</v>
      </c>
      <c r="D478" s="12">
        <v>0</v>
      </c>
      <c r="E478" s="12">
        <f>C478*D478</f>
        <v>0</v>
      </c>
      <c r="F478" s="12"/>
      <c r="G478" s="12">
        <f>C478*F478</f>
        <v>0</v>
      </c>
      <c r="H478" s="12">
        <f>E478+G478</f>
        <v>0</v>
      </c>
    </row>
    <row r="479" spans="1:8">
      <c r="A479" s="13" t="s">
        <v>379</v>
      </c>
      <c r="B479" s="6" t="s">
        <v>365</v>
      </c>
      <c r="C479" s="12">
        <v>20</v>
      </c>
      <c r="D479" s="12">
        <v>0</v>
      </c>
      <c r="E479" s="12">
        <f>C479*D479</f>
        <v>0</v>
      </c>
      <c r="F479" s="12"/>
      <c r="G479" s="12">
        <f>C479*F479</f>
        <v>0</v>
      </c>
      <c r="H479" s="12">
        <f>E479+G479</f>
        <v>0</v>
      </c>
    </row>
    <row r="480" spans="1:8">
      <c r="A480" s="13" t="s">
        <v>15</v>
      </c>
      <c r="B480" s="6" t="s">
        <v>15</v>
      </c>
      <c r="C480" s="12"/>
      <c r="D480" s="12"/>
      <c r="E480" s="12"/>
      <c r="F480" s="12"/>
      <c r="G480" s="12"/>
      <c r="H480" s="12">
        <f>E480+G480</f>
        <v>0</v>
      </c>
    </row>
    <row r="481" spans="1:8">
      <c r="A481" s="21" t="s">
        <v>380</v>
      </c>
      <c r="B481" s="3" t="s">
        <v>15</v>
      </c>
      <c r="C481" s="11"/>
      <c r="D481" s="11"/>
      <c r="E481" s="11">
        <f>SUM(E315:E324,E326:E345,E348:E369,E372:E404,E407:E458,E460:E480)</f>
        <v>0</v>
      </c>
      <c r="F481" s="11"/>
      <c r="G481" s="11">
        <f>SUM(G315:G324,G326:G345,G348:G369,G372:G404,G407:G458,G460:G480)</f>
        <v>0</v>
      </c>
      <c r="H481" s="11">
        <f>SUM(H315:H324,H326:H345,H348:H369,H372:H404,H407:H458,H460:H480)</f>
        <v>0</v>
      </c>
    </row>
    <row r="482" spans="1:8">
      <c r="A482" s="21" t="s">
        <v>381</v>
      </c>
      <c r="B482" s="3" t="s">
        <v>15</v>
      </c>
      <c r="C482" s="11"/>
      <c r="D482" s="11"/>
      <c r="E482" s="11"/>
      <c r="F482" s="11"/>
      <c r="G482" s="11"/>
      <c r="H482" s="11"/>
    </row>
    <row r="483" spans="1:8" ht="26.25">
      <c r="A483" s="22" t="s">
        <v>382</v>
      </c>
      <c r="B483" s="15" t="s">
        <v>15</v>
      </c>
      <c r="C483" s="16"/>
      <c r="D483" s="16"/>
      <c r="E483" s="16"/>
      <c r="F483" s="16"/>
      <c r="G483" s="16"/>
      <c r="H483" s="16"/>
    </row>
    <row r="484" spans="1:8">
      <c r="A484" s="13" t="s">
        <v>383</v>
      </c>
      <c r="B484" s="6" t="s">
        <v>260</v>
      </c>
      <c r="C484" s="12">
        <v>11</v>
      </c>
      <c r="D484" s="12"/>
      <c r="E484" s="12">
        <f>C484*D484</f>
        <v>0</v>
      </c>
      <c r="F484" s="12">
        <v>0</v>
      </c>
      <c r="G484" s="12">
        <f>C484*F484</f>
        <v>0</v>
      </c>
      <c r="H484" s="12">
        <f>E484+G484</f>
        <v>0</v>
      </c>
    </row>
    <row r="485" spans="1:8">
      <c r="A485" s="22" t="s">
        <v>384</v>
      </c>
      <c r="B485" s="15" t="s">
        <v>15</v>
      </c>
      <c r="C485" s="16"/>
      <c r="D485" s="16"/>
      <c r="E485" s="16"/>
      <c r="F485" s="16"/>
      <c r="G485" s="16"/>
      <c r="H485" s="16"/>
    </row>
    <row r="486" spans="1:8" ht="24.75">
      <c r="A486" s="13" t="s">
        <v>385</v>
      </c>
      <c r="B486" s="6" t="s">
        <v>260</v>
      </c>
      <c r="C486" s="12">
        <v>11</v>
      </c>
      <c r="D486" s="12"/>
      <c r="E486" s="12">
        <f>C486*D486</f>
        <v>0</v>
      </c>
      <c r="F486" s="12">
        <v>0</v>
      </c>
      <c r="G486" s="12">
        <f>C486*F486</f>
        <v>0</v>
      </c>
      <c r="H486" s="12">
        <f>E486+G486</f>
        <v>0</v>
      </c>
    </row>
    <row r="487" spans="1:8">
      <c r="A487" s="22" t="s">
        <v>386</v>
      </c>
      <c r="B487" s="15" t="s">
        <v>15</v>
      </c>
      <c r="C487" s="16"/>
      <c r="D487" s="16"/>
      <c r="E487" s="16"/>
      <c r="F487" s="16"/>
      <c r="G487" s="16"/>
      <c r="H487" s="16"/>
    </row>
    <row r="488" spans="1:8">
      <c r="A488" s="13" t="s">
        <v>387</v>
      </c>
      <c r="B488" s="6" t="s">
        <v>260</v>
      </c>
      <c r="C488" s="12">
        <v>11</v>
      </c>
      <c r="D488" s="12"/>
      <c r="E488" s="12">
        <f>C488*D488</f>
        <v>0</v>
      </c>
      <c r="F488" s="12">
        <v>0</v>
      </c>
      <c r="G488" s="12">
        <f>C488*F488</f>
        <v>0</v>
      </c>
      <c r="H488" s="12">
        <f>E488+G488</f>
        <v>0</v>
      </c>
    </row>
    <row r="489" spans="1:8">
      <c r="A489" s="22" t="s">
        <v>388</v>
      </c>
      <c r="B489" s="15" t="s">
        <v>15</v>
      </c>
      <c r="C489" s="16"/>
      <c r="D489" s="16"/>
      <c r="E489" s="16"/>
      <c r="F489" s="16"/>
      <c r="G489" s="16"/>
      <c r="H489" s="16"/>
    </row>
    <row r="490" spans="1:8">
      <c r="A490" s="13" t="s">
        <v>389</v>
      </c>
      <c r="B490" s="6" t="s">
        <v>260</v>
      </c>
      <c r="C490" s="12">
        <v>2</v>
      </c>
      <c r="D490" s="12"/>
      <c r="E490" s="12">
        <f>C490*D490</f>
        <v>0</v>
      </c>
      <c r="F490" s="12">
        <v>0</v>
      </c>
      <c r="G490" s="12">
        <f>C490*F490</f>
        <v>0</v>
      </c>
      <c r="H490" s="12">
        <f>E490+G490</f>
        <v>0</v>
      </c>
    </row>
    <row r="491" spans="1:8">
      <c r="A491" s="22" t="s">
        <v>390</v>
      </c>
      <c r="B491" s="15" t="s">
        <v>15</v>
      </c>
      <c r="C491" s="16"/>
      <c r="D491" s="16"/>
      <c r="E491" s="16"/>
      <c r="F491" s="16"/>
      <c r="G491" s="16"/>
      <c r="H491" s="16"/>
    </row>
    <row r="492" spans="1:8">
      <c r="A492" s="13" t="s">
        <v>383</v>
      </c>
      <c r="B492" s="6" t="s">
        <v>260</v>
      </c>
      <c r="C492" s="12">
        <v>11</v>
      </c>
      <c r="D492" s="12"/>
      <c r="E492" s="12">
        <f>C492*D492</f>
        <v>0</v>
      </c>
      <c r="F492" s="12">
        <v>0</v>
      </c>
      <c r="G492" s="12">
        <f>C492*F492</f>
        <v>0</v>
      </c>
      <c r="H492" s="12">
        <f>E492+G492</f>
        <v>0</v>
      </c>
    </row>
    <row r="493" spans="1:8">
      <c r="A493" s="22" t="s">
        <v>391</v>
      </c>
      <c r="B493" s="15" t="s">
        <v>15</v>
      </c>
      <c r="C493" s="16"/>
      <c r="D493" s="16"/>
      <c r="E493" s="16"/>
      <c r="F493" s="16"/>
      <c r="G493" s="16"/>
      <c r="H493" s="16"/>
    </row>
    <row r="494" spans="1:8">
      <c r="A494" s="13" t="s">
        <v>392</v>
      </c>
      <c r="B494" s="6" t="s">
        <v>393</v>
      </c>
      <c r="C494" s="12">
        <v>22</v>
      </c>
      <c r="D494" s="12"/>
      <c r="E494" s="12">
        <f>C494*D494</f>
        <v>0</v>
      </c>
      <c r="F494" s="12">
        <v>0</v>
      </c>
      <c r="G494" s="12">
        <f>C494*F494</f>
        <v>0</v>
      </c>
      <c r="H494" s="12">
        <f>E494+G494</f>
        <v>0</v>
      </c>
    </row>
    <row r="495" spans="1:8">
      <c r="A495" s="21" t="s">
        <v>394</v>
      </c>
      <c r="B495" s="3" t="s">
        <v>15</v>
      </c>
      <c r="C495" s="11"/>
      <c r="D495" s="11"/>
      <c r="E495" s="11">
        <f>SUM(E483:E494)</f>
        <v>0</v>
      </c>
      <c r="F495" s="11"/>
      <c r="G495" s="11">
        <f>SUM(G483:G494)</f>
        <v>0</v>
      </c>
      <c r="H495" s="11">
        <f>SUM(H483:H494)</f>
        <v>0</v>
      </c>
    </row>
    <row r="496" spans="1:8">
      <c r="A496" s="13" t="s">
        <v>15</v>
      </c>
      <c r="B496" s="6" t="s">
        <v>15</v>
      </c>
      <c r="C496" s="12"/>
      <c r="D496" s="12"/>
      <c r="E496" s="12"/>
      <c r="F496" s="12"/>
      <c r="G496" s="12"/>
      <c r="H496" s="12">
        <f>E496+G496</f>
        <v>0</v>
      </c>
    </row>
    <row r="497" spans="1:8">
      <c r="A497" s="21" t="s">
        <v>395</v>
      </c>
      <c r="B497" s="3" t="s">
        <v>15</v>
      </c>
      <c r="C497" s="11"/>
      <c r="D497" s="11"/>
      <c r="E497" s="11"/>
      <c r="F497" s="11"/>
      <c r="G497" s="11"/>
      <c r="H497" s="11"/>
    </row>
    <row r="498" spans="1:8">
      <c r="A498" s="22" t="s">
        <v>396</v>
      </c>
      <c r="B498" s="15" t="s">
        <v>15</v>
      </c>
      <c r="C498" s="16"/>
      <c r="D498" s="16"/>
      <c r="E498" s="16"/>
      <c r="F498" s="16"/>
      <c r="G498" s="16"/>
      <c r="H498" s="16"/>
    </row>
    <row r="499" spans="1:8">
      <c r="A499" s="22" t="s">
        <v>397</v>
      </c>
      <c r="B499" s="15" t="s">
        <v>15</v>
      </c>
      <c r="C499" s="16"/>
      <c r="D499" s="16"/>
      <c r="E499" s="16"/>
      <c r="F499" s="16"/>
      <c r="G499" s="16"/>
      <c r="H499" s="16"/>
    </row>
    <row r="500" spans="1:8">
      <c r="A500" s="13" t="s">
        <v>398</v>
      </c>
      <c r="B500" s="6" t="s">
        <v>260</v>
      </c>
      <c r="C500" s="12">
        <v>40</v>
      </c>
      <c r="D500" s="12"/>
      <c r="E500" s="12">
        <f>C500*D500</f>
        <v>0</v>
      </c>
      <c r="F500" s="12"/>
      <c r="G500" s="12">
        <f>C500*F500</f>
        <v>0</v>
      </c>
      <c r="H500" s="12">
        <f>E500+G500</f>
        <v>0</v>
      </c>
    </row>
    <row r="501" spans="1:8">
      <c r="A501" s="13" t="s">
        <v>399</v>
      </c>
      <c r="B501" s="6" t="s">
        <v>260</v>
      </c>
      <c r="C501" s="12">
        <v>160</v>
      </c>
      <c r="D501" s="12"/>
      <c r="E501" s="12">
        <f>C501*D501</f>
        <v>0</v>
      </c>
      <c r="F501" s="12"/>
      <c r="G501" s="12">
        <f>C501*F501</f>
        <v>0</v>
      </c>
      <c r="H501" s="12">
        <f>E501+G501</f>
        <v>0</v>
      </c>
    </row>
    <row r="502" spans="1:8">
      <c r="A502" s="22" t="s">
        <v>400</v>
      </c>
      <c r="B502" s="15" t="s">
        <v>15</v>
      </c>
      <c r="C502" s="16"/>
      <c r="D502" s="16"/>
      <c r="E502" s="16"/>
      <c r="F502" s="16"/>
      <c r="G502" s="16"/>
      <c r="H502" s="16"/>
    </row>
    <row r="503" spans="1:8">
      <c r="A503" s="13" t="s">
        <v>401</v>
      </c>
      <c r="B503" s="6" t="s">
        <v>260</v>
      </c>
      <c r="C503" s="12">
        <v>1115</v>
      </c>
      <c r="D503" s="12"/>
      <c r="E503" s="12">
        <f>C503*D503</f>
        <v>0</v>
      </c>
      <c r="F503" s="12"/>
      <c r="G503" s="12">
        <f>C503*F503</f>
        <v>0</v>
      </c>
      <c r="H503" s="12">
        <f>E503+G503</f>
        <v>0</v>
      </c>
    </row>
    <row r="504" spans="1:8">
      <c r="A504" s="22" t="s">
        <v>402</v>
      </c>
      <c r="B504" s="15" t="s">
        <v>15</v>
      </c>
      <c r="C504" s="16"/>
      <c r="D504" s="16"/>
      <c r="E504" s="16"/>
      <c r="F504" s="16"/>
      <c r="G504" s="16"/>
      <c r="H504" s="16"/>
    </row>
    <row r="505" spans="1:8">
      <c r="A505" s="22" t="s">
        <v>403</v>
      </c>
      <c r="B505" s="15" t="s">
        <v>15</v>
      </c>
      <c r="C505" s="16"/>
      <c r="D505" s="16"/>
      <c r="E505" s="16"/>
      <c r="F505" s="16"/>
      <c r="G505" s="16"/>
      <c r="H505" s="16"/>
    </row>
    <row r="506" spans="1:8" ht="24.75">
      <c r="A506" s="13" t="s">
        <v>404</v>
      </c>
      <c r="B506" s="6" t="s">
        <v>260</v>
      </c>
      <c r="C506" s="12">
        <v>370</v>
      </c>
      <c r="D506" s="12"/>
      <c r="E506" s="12">
        <f>C506*D506</f>
        <v>0</v>
      </c>
      <c r="F506" s="12"/>
      <c r="G506" s="12">
        <f>C506*F506</f>
        <v>0</v>
      </c>
      <c r="H506" s="12">
        <f>E506+G506</f>
        <v>0</v>
      </c>
    </row>
    <row r="507" spans="1:8">
      <c r="A507" s="22" t="s">
        <v>405</v>
      </c>
      <c r="B507" s="15" t="s">
        <v>15</v>
      </c>
      <c r="C507" s="16"/>
      <c r="D507" s="16"/>
      <c r="E507" s="16"/>
      <c r="F507" s="16"/>
      <c r="G507" s="16"/>
      <c r="H507" s="16"/>
    </row>
    <row r="508" spans="1:8">
      <c r="A508" s="13" t="s">
        <v>406</v>
      </c>
      <c r="B508" s="6" t="s">
        <v>55</v>
      </c>
      <c r="C508" s="12">
        <v>13</v>
      </c>
      <c r="D508" s="12"/>
      <c r="E508" s="12">
        <f t="shared" ref="E508:E522" si="63">C508*D508</f>
        <v>0</v>
      </c>
      <c r="F508" s="12"/>
      <c r="G508" s="12">
        <f t="shared" ref="G508:G522" si="64">C508*F508</f>
        <v>0</v>
      </c>
      <c r="H508" s="12">
        <f t="shared" ref="H508:H522" si="65">E508+G508</f>
        <v>0</v>
      </c>
    </row>
    <row r="509" spans="1:8">
      <c r="A509" s="13" t="s">
        <v>407</v>
      </c>
      <c r="B509" s="6" t="s">
        <v>55</v>
      </c>
      <c r="C509" s="12">
        <v>45</v>
      </c>
      <c r="D509" s="12"/>
      <c r="E509" s="12">
        <f t="shared" si="63"/>
        <v>0</v>
      </c>
      <c r="F509" s="12"/>
      <c r="G509" s="12">
        <f t="shared" si="64"/>
        <v>0</v>
      </c>
      <c r="H509" s="12">
        <f t="shared" si="65"/>
        <v>0</v>
      </c>
    </row>
    <row r="510" spans="1:8">
      <c r="A510" s="13" t="s">
        <v>408</v>
      </c>
      <c r="B510" s="6" t="s">
        <v>55</v>
      </c>
      <c r="C510" s="12">
        <v>50</v>
      </c>
      <c r="D510" s="12"/>
      <c r="E510" s="12">
        <f t="shared" si="63"/>
        <v>0</v>
      </c>
      <c r="F510" s="12"/>
      <c r="G510" s="12">
        <f t="shared" si="64"/>
        <v>0</v>
      </c>
      <c r="H510" s="12">
        <f t="shared" si="65"/>
        <v>0</v>
      </c>
    </row>
    <row r="511" spans="1:8">
      <c r="A511" s="13" t="s">
        <v>409</v>
      </c>
      <c r="B511" s="6" t="s">
        <v>55</v>
      </c>
      <c r="C511" s="12">
        <v>55</v>
      </c>
      <c r="D511" s="12"/>
      <c r="E511" s="12">
        <f t="shared" si="63"/>
        <v>0</v>
      </c>
      <c r="F511" s="12"/>
      <c r="G511" s="12">
        <f t="shared" si="64"/>
        <v>0</v>
      </c>
      <c r="H511" s="12">
        <f t="shared" si="65"/>
        <v>0</v>
      </c>
    </row>
    <row r="512" spans="1:8">
      <c r="A512" s="13" t="s">
        <v>410</v>
      </c>
      <c r="B512" s="6" t="s">
        <v>55</v>
      </c>
      <c r="C512" s="12">
        <v>54</v>
      </c>
      <c r="D512" s="12"/>
      <c r="E512" s="12">
        <f t="shared" si="63"/>
        <v>0</v>
      </c>
      <c r="F512" s="12"/>
      <c r="G512" s="12">
        <f t="shared" si="64"/>
        <v>0</v>
      </c>
      <c r="H512" s="12">
        <f t="shared" si="65"/>
        <v>0</v>
      </c>
    </row>
    <row r="513" spans="1:8">
      <c r="A513" s="13" t="s">
        <v>411</v>
      </c>
      <c r="B513" s="6" t="s">
        <v>55</v>
      </c>
      <c r="C513" s="12">
        <v>25</v>
      </c>
      <c r="D513" s="12"/>
      <c r="E513" s="12">
        <f t="shared" si="63"/>
        <v>0</v>
      </c>
      <c r="F513" s="12"/>
      <c r="G513" s="12">
        <f t="shared" si="64"/>
        <v>0</v>
      </c>
      <c r="H513" s="12">
        <f t="shared" si="65"/>
        <v>0</v>
      </c>
    </row>
    <row r="514" spans="1:8">
      <c r="A514" s="13" t="s">
        <v>412</v>
      </c>
      <c r="B514" s="6" t="s">
        <v>55</v>
      </c>
      <c r="C514" s="12">
        <v>4</v>
      </c>
      <c r="D514" s="12"/>
      <c r="E514" s="12">
        <f t="shared" si="63"/>
        <v>0</v>
      </c>
      <c r="F514" s="12"/>
      <c r="G514" s="12">
        <f t="shared" si="64"/>
        <v>0</v>
      </c>
      <c r="H514" s="12">
        <f t="shared" si="65"/>
        <v>0</v>
      </c>
    </row>
    <row r="515" spans="1:8" ht="24.75">
      <c r="A515" s="13" t="s">
        <v>413</v>
      </c>
      <c r="B515" s="6" t="s">
        <v>55</v>
      </c>
      <c r="C515" s="12">
        <v>11</v>
      </c>
      <c r="D515" s="12"/>
      <c r="E515" s="12">
        <f t="shared" si="63"/>
        <v>0</v>
      </c>
      <c r="F515" s="12"/>
      <c r="G515" s="12">
        <f t="shared" si="64"/>
        <v>0</v>
      </c>
      <c r="H515" s="12">
        <f t="shared" si="65"/>
        <v>0</v>
      </c>
    </row>
    <row r="516" spans="1:8">
      <c r="A516" s="13" t="s">
        <v>414</v>
      </c>
      <c r="B516" s="6" t="s">
        <v>55</v>
      </c>
      <c r="C516" s="12">
        <v>2</v>
      </c>
      <c r="D516" s="12"/>
      <c r="E516" s="12">
        <f t="shared" si="63"/>
        <v>0</v>
      </c>
      <c r="F516" s="12"/>
      <c r="G516" s="12">
        <f t="shared" si="64"/>
        <v>0</v>
      </c>
      <c r="H516" s="12">
        <f t="shared" si="65"/>
        <v>0</v>
      </c>
    </row>
    <row r="517" spans="1:8" ht="24.75">
      <c r="A517" s="13" t="s">
        <v>415</v>
      </c>
      <c r="B517" s="6" t="s">
        <v>55</v>
      </c>
      <c r="C517" s="12">
        <v>2</v>
      </c>
      <c r="D517" s="12"/>
      <c r="E517" s="12">
        <f t="shared" si="63"/>
        <v>0</v>
      </c>
      <c r="F517" s="12"/>
      <c r="G517" s="12">
        <f t="shared" si="64"/>
        <v>0</v>
      </c>
      <c r="H517" s="12">
        <f t="shared" si="65"/>
        <v>0</v>
      </c>
    </row>
    <row r="518" spans="1:8">
      <c r="A518" s="13" t="s">
        <v>416</v>
      </c>
      <c r="B518" s="6" t="s">
        <v>55</v>
      </c>
      <c r="C518" s="12">
        <v>2</v>
      </c>
      <c r="D518" s="12"/>
      <c r="E518" s="12">
        <f t="shared" si="63"/>
        <v>0</v>
      </c>
      <c r="F518" s="12"/>
      <c r="G518" s="12">
        <f t="shared" si="64"/>
        <v>0</v>
      </c>
      <c r="H518" s="12">
        <f t="shared" si="65"/>
        <v>0</v>
      </c>
    </row>
    <row r="519" spans="1:8" ht="24.75">
      <c r="A519" s="13" t="s">
        <v>417</v>
      </c>
      <c r="B519" s="6" t="s">
        <v>55</v>
      </c>
      <c r="C519" s="12">
        <v>2</v>
      </c>
      <c r="D519" s="12"/>
      <c r="E519" s="12">
        <f t="shared" si="63"/>
        <v>0</v>
      </c>
      <c r="F519" s="12"/>
      <c r="G519" s="12">
        <f t="shared" si="64"/>
        <v>0</v>
      </c>
      <c r="H519" s="12">
        <f t="shared" si="65"/>
        <v>0</v>
      </c>
    </row>
    <row r="520" spans="1:8" ht="24.75">
      <c r="A520" s="13" t="s">
        <v>418</v>
      </c>
      <c r="B520" s="6" t="s">
        <v>55</v>
      </c>
      <c r="C520" s="12">
        <v>2</v>
      </c>
      <c r="D520" s="12"/>
      <c r="E520" s="12">
        <f t="shared" si="63"/>
        <v>0</v>
      </c>
      <c r="F520" s="12"/>
      <c r="G520" s="12">
        <f t="shared" si="64"/>
        <v>0</v>
      </c>
      <c r="H520" s="12">
        <f t="shared" si="65"/>
        <v>0</v>
      </c>
    </row>
    <row r="521" spans="1:8" ht="24.75">
      <c r="A521" s="13" t="s">
        <v>419</v>
      </c>
      <c r="B521" s="6" t="s">
        <v>55</v>
      </c>
      <c r="C521" s="12">
        <v>2</v>
      </c>
      <c r="D521" s="12"/>
      <c r="E521" s="12">
        <f t="shared" si="63"/>
        <v>0</v>
      </c>
      <c r="F521" s="12"/>
      <c r="G521" s="12">
        <f t="shared" si="64"/>
        <v>0</v>
      </c>
      <c r="H521" s="12">
        <f t="shared" si="65"/>
        <v>0</v>
      </c>
    </row>
    <row r="522" spans="1:8" ht="24.75">
      <c r="A522" s="13" t="s">
        <v>420</v>
      </c>
      <c r="B522" s="6" t="s">
        <v>55</v>
      </c>
      <c r="C522" s="12">
        <v>4</v>
      </c>
      <c r="D522" s="12"/>
      <c r="E522" s="12">
        <f t="shared" si="63"/>
        <v>0</v>
      </c>
      <c r="F522" s="12"/>
      <c r="G522" s="12">
        <f t="shared" si="64"/>
        <v>0</v>
      </c>
      <c r="H522" s="12">
        <f t="shared" si="65"/>
        <v>0</v>
      </c>
    </row>
    <row r="523" spans="1:8">
      <c r="A523" s="22" t="s">
        <v>421</v>
      </c>
      <c r="B523" s="15" t="s">
        <v>15</v>
      </c>
      <c r="C523" s="16"/>
      <c r="D523" s="16"/>
      <c r="E523" s="16"/>
      <c r="F523" s="16"/>
      <c r="G523" s="16"/>
      <c r="H523" s="16"/>
    </row>
    <row r="524" spans="1:8" ht="24.75">
      <c r="A524" s="13" t="s">
        <v>422</v>
      </c>
      <c r="B524" s="6" t="s">
        <v>55</v>
      </c>
      <c r="C524" s="12">
        <v>245</v>
      </c>
      <c r="D524" s="12"/>
      <c r="E524" s="12">
        <f>C524*D524</f>
        <v>0</v>
      </c>
      <c r="F524" s="12"/>
      <c r="G524" s="12">
        <f>C524*F524</f>
        <v>0</v>
      </c>
      <c r="H524" s="12">
        <f>E524+G524</f>
        <v>0</v>
      </c>
    </row>
    <row r="525" spans="1:8" ht="24.75">
      <c r="A525" s="13" t="s">
        <v>423</v>
      </c>
      <c r="B525" s="6" t="s">
        <v>55</v>
      </c>
      <c r="C525" s="12">
        <v>120</v>
      </c>
      <c r="D525" s="12"/>
      <c r="E525" s="12">
        <f>C525*D525</f>
        <v>0</v>
      </c>
      <c r="F525" s="12"/>
      <c r="G525" s="12">
        <f>C525*F525</f>
        <v>0</v>
      </c>
      <c r="H525" s="12">
        <f>E525+G525</f>
        <v>0</v>
      </c>
    </row>
    <row r="526" spans="1:8">
      <c r="A526" s="22" t="s">
        <v>424</v>
      </c>
      <c r="B526" s="15" t="s">
        <v>15</v>
      </c>
      <c r="C526" s="16"/>
      <c r="D526" s="16"/>
      <c r="E526" s="16"/>
      <c r="F526" s="16"/>
      <c r="G526" s="16"/>
      <c r="H526" s="16"/>
    </row>
    <row r="527" spans="1:8">
      <c r="A527" s="13" t="s">
        <v>425</v>
      </c>
      <c r="B527" s="6" t="s">
        <v>60</v>
      </c>
      <c r="C527" s="12">
        <v>4579.3999999999996</v>
      </c>
      <c r="D527" s="12"/>
      <c r="E527" s="12">
        <f>C527*D527</f>
        <v>0</v>
      </c>
      <c r="F527" s="12">
        <v>0</v>
      </c>
      <c r="G527" s="12">
        <f>C527*F527</f>
        <v>0</v>
      </c>
      <c r="H527" s="12">
        <f>E527+G527</f>
        <v>0</v>
      </c>
    </row>
    <row r="528" spans="1:8">
      <c r="A528" s="22" t="s">
        <v>363</v>
      </c>
      <c r="B528" s="15" t="s">
        <v>15</v>
      </c>
      <c r="C528" s="16"/>
      <c r="D528" s="16"/>
      <c r="E528" s="16"/>
      <c r="F528" s="16"/>
      <c r="G528" s="16"/>
      <c r="H528" s="16"/>
    </row>
    <row r="529" spans="1:8">
      <c r="A529" s="13" t="s">
        <v>368</v>
      </c>
      <c r="B529" s="6" t="s">
        <v>365</v>
      </c>
      <c r="C529" s="12">
        <v>45</v>
      </c>
      <c r="D529" s="12">
        <v>0</v>
      </c>
      <c r="E529" s="12">
        <f>C529*D529</f>
        <v>0</v>
      </c>
      <c r="F529" s="12"/>
      <c r="G529" s="12">
        <f>C529*F529</f>
        <v>0</v>
      </c>
      <c r="H529" s="12">
        <f>E529+G529</f>
        <v>0</v>
      </c>
    </row>
    <row r="530" spans="1:8">
      <c r="A530" s="13" t="s">
        <v>371</v>
      </c>
      <c r="B530" s="6" t="s">
        <v>365</v>
      </c>
      <c r="C530" s="12">
        <v>22</v>
      </c>
      <c r="D530" s="12">
        <v>0</v>
      </c>
      <c r="E530" s="12">
        <f>C530*D530</f>
        <v>0</v>
      </c>
      <c r="F530" s="12"/>
      <c r="G530" s="12">
        <f>C530*F530</f>
        <v>0</v>
      </c>
      <c r="H530" s="12">
        <f>E530+G530</f>
        <v>0</v>
      </c>
    </row>
    <row r="531" spans="1:8">
      <c r="A531" s="22" t="s">
        <v>374</v>
      </c>
      <c r="B531" s="15" t="s">
        <v>15</v>
      </c>
      <c r="C531" s="16"/>
      <c r="D531" s="16"/>
      <c r="E531" s="16"/>
      <c r="F531" s="16"/>
      <c r="G531" s="16"/>
      <c r="H531" s="16"/>
    </row>
    <row r="532" spans="1:8">
      <c r="A532" s="13" t="s">
        <v>375</v>
      </c>
      <c r="B532" s="6" t="s">
        <v>365</v>
      </c>
      <c r="C532" s="12">
        <v>18</v>
      </c>
      <c r="D532" s="12">
        <v>0</v>
      </c>
      <c r="E532" s="12">
        <f>C532*D532</f>
        <v>0</v>
      </c>
      <c r="F532" s="12"/>
      <c r="G532" s="12">
        <f>C532*F532</f>
        <v>0</v>
      </c>
      <c r="H532" s="12">
        <f>E532+G532</f>
        <v>0</v>
      </c>
    </row>
    <row r="533" spans="1:8">
      <c r="A533" s="22" t="s">
        <v>376</v>
      </c>
      <c r="B533" s="15" t="s">
        <v>15</v>
      </c>
      <c r="C533" s="16"/>
      <c r="D533" s="16"/>
      <c r="E533" s="16"/>
      <c r="F533" s="16"/>
      <c r="G533" s="16"/>
      <c r="H533" s="16"/>
    </row>
    <row r="534" spans="1:8">
      <c r="A534" s="22" t="s">
        <v>377</v>
      </c>
      <c r="B534" s="15" t="s">
        <v>15</v>
      </c>
      <c r="C534" s="16"/>
      <c r="D534" s="16"/>
      <c r="E534" s="16"/>
      <c r="F534" s="16"/>
      <c r="G534" s="16"/>
      <c r="H534" s="16"/>
    </row>
    <row r="535" spans="1:8">
      <c r="A535" s="13" t="s">
        <v>378</v>
      </c>
      <c r="B535" s="6" t="s">
        <v>365</v>
      </c>
      <c r="C535" s="12">
        <v>25</v>
      </c>
      <c r="D535" s="12">
        <v>0</v>
      </c>
      <c r="E535" s="12">
        <f>C535*D535</f>
        <v>0</v>
      </c>
      <c r="F535" s="12"/>
      <c r="G535" s="12">
        <f>C535*F535</f>
        <v>0</v>
      </c>
      <c r="H535" s="12">
        <f>E535+G535</f>
        <v>0</v>
      </c>
    </row>
    <row r="536" spans="1:8">
      <c r="A536" s="13" t="s">
        <v>379</v>
      </c>
      <c r="B536" s="6" t="s">
        <v>365</v>
      </c>
      <c r="C536" s="12">
        <v>18</v>
      </c>
      <c r="D536" s="12">
        <v>0</v>
      </c>
      <c r="E536" s="12">
        <f>C536*D536</f>
        <v>0</v>
      </c>
      <c r="F536" s="12"/>
      <c r="G536" s="12">
        <f>C536*F536</f>
        <v>0</v>
      </c>
      <c r="H536" s="12">
        <f>E536+G536</f>
        <v>0</v>
      </c>
    </row>
    <row r="537" spans="1:8">
      <c r="A537" s="13" t="s">
        <v>15</v>
      </c>
      <c r="B537" s="6" t="s">
        <v>15</v>
      </c>
      <c r="C537" s="12"/>
      <c r="D537" s="12"/>
      <c r="E537" s="12"/>
      <c r="F537" s="12"/>
      <c r="G537" s="12"/>
      <c r="H537" s="12">
        <f>E537+G537</f>
        <v>0</v>
      </c>
    </row>
    <row r="538" spans="1:8">
      <c r="A538" s="21" t="s">
        <v>426</v>
      </c>
      <c r="B538" s="3" t="s">
        <v>15</v>
      </c>
      <c r="C538" s="11"/>
      <c r="D538" s="11"/>
      <c r="E538" s="11">
        <f>SUM(E498:E537)</f>
        <v>0</v>
      </c>
      <c r="F538" s="11"/>
      <c r="G538" s="11">
        <f>SUM(G498:G537)</f>
        <v>0</v>
      </c>
      <c r="H538" s="11">
        <f>SUM(H498:H537)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>Centroprojekt Group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Jaromír Vanžura</dc:creator>
  <cp:lastModifiedBy>Ing. Tomáš Svoboda</cp:lastModifiedBy>
  <dcterms:created xsi:type="dcterms:W3CDTF">2020-07-28T04:37:00Z</dcterms:created>
  <dcterms:modified xsi:type="dcterms:W3CDTF">2020-10-07T05:06:34Z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-777371896</vt:i4>
  </property>
  <property fmtid="{D5CDD505-2E9C-101B-9397-08002B2CF9AE}" pid="3" name="_NewReviewCycle">
    <vt:lpwstr/>
  </property>
  <property fmtid="{D5CDD505-2E9C-101B-9397-08002B2CF9AE}" pid="4" name="_EmailSubject">
    <vt:lpwstr>Dotazy Syner 6.10.2020</vt:lpwstr>
  </property>
  <property fmtid="{D5CDD505-2E9C-101B-9397-08002B2CF9AE}" pid="5" name="_AuthorEmail">
    <vt:lpwstr>svoboda.tomas@centroprojekt.cz</vt:lpwstr>
  </property>
  <property fmtid="{D5CDD505-2E9C-101B-9397-08002B2CF9AE}" pid="6" name="_AuthorEmailDisplayName">
    <vt:lpwstr>Svoboda Tomáš, ing.</vt:lpwstr>
  </property>
</Properties>
</file>